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20" windowHeight="4455" tabRatio="885" activeTab="0"/>
  </bookViews>
  <sheets>
    <sheet name="bs" sheetId="1" r:id="rId1"/>
    <sheet name="earnings" sheetId="2" r:id="rId2"/>
    <sheet name="Shareholders Equity" sheetId="3" r:id="rId3"/>
    <sheet name="changes " sheetId="4" r:id="rId4"/>
  </sheets>
  <definedNames>
    <definedName name="_xlnm.Print_Area" localSheetId="0">'bs'!$A$1:$G$51</definedName>
    <definedName name="_xlnm.Print_Area" localSheetId="3">'changes '!$A$1:$L$47</definedName>
    <definedName name="_xlnm.Print_Area" localSheetId="1">'earnings'!$A$1:$K$36</definedName>
    <definedName name="_xlnm.Print_Area" localSheetId="2">'Shareholders Equity'!$A$1:$G$45</definedName>
    <definedName name="Z_31D9D23B_7EC2_4A4D_8DCC_C5078F4C25E5_.wvu.Cols" localSheetId="0" hidden="1">'bs'!$J:$K</definedName>
    <definedName name="Z_31D9D23B_7EC2_4A4D_8DCC_C5078F4C25E5_.wvu.Cols" localSheetId="3" hidden="1">'changes '!$F:$H,'changes '!#REF!</definedName>
    <definedName name="Z_31D9D23B_7EC2_4A4D_8DCC_C5078F4C25E5_.wvu.Cols" localSheetId="1" hidden="1">'earnings'!$D:$G,'earnings'!$M:$M</definedName>
    <definedName name="Z_31D9D23B_7EC2_4A4D_8DCC_C5078F4C25E5_.wvu.PrintArea" localSheetId="0" hidden="1">'bs'!$A$1:$K$48</definedName>
    <definedName name="Z_31D9D23B_7EC2_4A4D_8DCC_C5078F4C25E5_.wvu.PrintArea" localSheetId="3" hidden="1">'changes '!$A$1:$N$46</definedName>
    <definedName name="Z_31D9D23B_7EC2_4A4D_8DCC_C5078F4C25E5_.wvu.PrintArea" localSheetId="1" hidden="1">'earnings'!$A$1:$L$34</definedName>
    <definedName name="Z_4081800F_5DB4_48FA_B4F0_69A5E443C0D2_.wvu.Cols" localSheetId="0" hidden="1">'bs'!$J:$K</definedName>
    <definedName name="Z_4081800F_5DB4_48FA_B4F0_69A5E443C0D2_.wvu.Cols" localSheetId="3" hidden="1">'changes '!$F:$H,'changes '!#REF!</definedName>
    <definedName name="Z_4081800F_5DB4_48FA_B4F0_69A5E443C0D2_.wvu.Cols" localSheetId="1" hidden="1">'earnings'!$M:$M</definedName>
    <definedName name="Z_4081800F_5DB4_48FA_B4F0_69A5E443C0D2_.wvu.PrintArea" localSheetId="0" hidden="1">'bs'!$A$1:$K$48</definedName>
    <definedName name="Z_4081800F_5DB4_48FA_B4F0_69A5E443C0D2_.wvu.PrintArea" localSheetId="3" hidden="1">'changes '!$A$1:$N$46</definedName>
    <definedName name="Z_4081800F_5DB4_48FA_B4F0_69A5E443C0D2_.wvu.PrintArea" localSheetId="1" hidden="1">'earnings'!$A$1:$L$34</definedName>
    <definedName name="Z_57EFE95E_3597_4872_9863_54AA8C33815D_.wvu.Cols" localSheetId="0" hidden="1">'bs'!$J:$K</definedName>
    <definedName name="Z_57EFE95E_3597_4872_9863_54AA8C33815D_.wvu.Cols" localSheetId="3" hidden="1">'changes '!$F:$H,'changes '!#REF!</definedName>
    <definedName name="Z_57EFE95E_3597_4872_9863_54AA8C33815D_.wvu.Cols" localSheetId="1" hidden="1">'earnings'!$D:$G,'earnings'!$M:$M</definedName>
    <definedName name="Z_57EFE95E_3597_4872_9863_54AA8C33815D_.wvu.PrintArea" localSheetId="0" hidden="1">'bs'!$A$1:$K$48</definedName>
    <definedName name="Z_57EFE95E_3597_4872_9863_54AA8C33815D_.wvu.PrintArea" localSheetId="3" hidden="1">'changes '!$A$1:$N$46</definedName>
    <definedName name="Z_57EFE95E_3597_4872_9863_54AA8C33815D_.wvu.PrintArea" localSheetId="1" hidden="1">'earnings'!$A$1:$L$34</definedName>
    <definedName name="Z_57EFE95E_3597_4872_9863_54AA8C33815D_.wvu.PrintArea" localSheetId="2" hidden="1">'Shareholders Equity'!$A$1:$G$42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I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from R&amp;D schedule</t>
        </r>
      </text>
    </comment>
    <comment ref="K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from R&amp;D schedule</t>
        </r>
      </text>
    </comment>
    <comment ref="I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from r&amp;d schedule</t>
        </r>
      </text>
    </comment>
    <comment ref="K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from r&amp;d schedule</t>
        </r>
      </text>
    </comment>
  </commentList>
</comments>
</file>

<file path=xl/sharedStrings.xml><?xml version="1.0" encoding="utf-8"?>
<sst xmlns="http://schemas.openxmlformats.org/spreadsheetml/2006/main" count="157" uniqueCount="120">
  <si>
    <t>EXPENSES</t>
  </si>
  <si>
    <t>ASSETS</t>
  </si>
  <si>
    <t>CURRENT</t>
  </si>
  <si>
    <t>Prepaid expenses</t>
  </si>
  <si>
    <t>LIABILITIES</t>
  </si>
  <si>
    <t>SHAREHOLDERS' EQUITY</t>
  </si>
  <si>
    <t>INVESTING</t>
  </si>
  <si>
    <t>FINANCING</t>
  </si>
  <si>
    <t>Cash</t>
  </si>
  <si>
    <t>FIRAN TECHNOLOGY GROUP CORPORATION</t>
  </si>
  <si>
    <t>SALES</t>
  </si>
  <si>
    <t>Selling, general and administrative</t>
  </si>
  <si>
    <t>(in thousands of dollars)</t>
  </si>
  <si>
    <t>Share capital</t>
  </si>
  <si>
    <t>Deficit</t>
  </si>
  <si>
    <t>Interest expense on long-term debt</t>
  </si>
  <si>
    <t>DISCLOSURE OF CASH PAYMENTS</t>
  </si>
  <si>
    <t>NET CASH FLOW</t>
  </si>
  <si>
    <t xml:space="preserve">Accounts receivable </t>
  </si>
  <si>
    <t>Accumulated</t>
  </si>
  <si>
    <t>Other</t>
  </si>
  <si>
    <t>Total</t>
  </si>
  <si>
    <t>Common</t>
  </si>
  <si>
    <t>Preferred</t>
  </si>
  <si>
    <t>Contributed</t>
  </si>
  <si>
    <t>Comprehensive</t>
  </si>
  <si>
    <t>Shareholders'</t>
  </si>
  <si>
    <t>Shares</t>
  </si>
  <si>
    <t>Surplus</t>
  </si>
  <si>
    <t>Equity</t>
  </si>
  <si>
    <t xml:space="preserve">Stock based compensation </t>
  </si>
  <si>
    <t>See accompanying notes.</t>
  </si>
  <si>
    <t>Net loss</t>
  </si>
  <si>
    <t xml:space="preserve">Payments for income taxes </t>
  </si>
  <si>
    <t>Payments for interest</t>
  </si>
  <si>
    <t xml:space="preserve">COST OF SALES </t>
  </si>
  <si>
    <t>Loss ("AOCL")</t>
  </si>
  <si>
    <t>Comprehensive loss</t>
  </si>
  <si>
    <t>Amortization of capital assets</t>
  </si>
  <si>
    <t>Additions to capital assets</t>
  </si>
  <si>
    <t>Other comprehensive loss:</t>
  </si>
  <si>
    <t>Interest expense on short-term debt</t>
  </si>
  <si>
    <t xml:space="preserve">Repayments of long-term debt </t>
  </si>
  <si>
    <t xml:space="preserve">   Foreign currency translation</t>
  </si>
  <si>
    <t>Recovery of research and</t>
  </si>
  <si>
    <t>NET (OUTFLOW) INFLOW OF CASH RELATED</t>
  </si>
  <si>
    <t xml:space="preserve"> TO THE FOLLOWING ACTIVITIES:</t>
  </si>
  <si>
    <t>Amortization of intangible assets</t>
  </si>
  <si>
    <t>Taxes receivable</t>
  </si>
  <si>
    <r>
      <t xml:space="preserve">Inventories </t>
    </r>
    <r>
      <rPr>
        <i/>
        <sz val="12"/>
        <rFont val="Times New Roman"/>
        <family val="1"/>
      </rPr>
      <t>(Note 4)</t>
    </r>
  </si>
  <si>
    <t xml:space="preserve">Accounts payable and accrued liabilities </t>
  </si>
  <si>
    <t>Balance, November 30, 2009</t>
  </si>
  <si>
    <t xml:space="preserve">   financial instruments designated</t>
  </si>
  <si>
    <t xml:space="preserve">   Net unrealized gain on derivative</t>
  </si>
  <si>
    <r>
      <t xml:space="preserve">   as cash flow hedges </t>
    </r>
    <r>
      <rPr>
        <b/>
        <i/>
        <sz val="12"/>
        <rFont val="Times New Roman"/>
        <family val="1"/>
      </rPr>
      <t>(Note 15(b)(ii))</t>
    </r>
  </si>
  <si>
    <t>Three Months Ended</t>
  </si>
  <si>
    <t>Interim Consolidated Balance Sheets</t>
  </si>
  <si>
    <t>Interim Consolidated Statements of Cash Flows</t>
  </si>
  <si>
    <t>(in thousands of dollars) (unaudited)</t>
  </si>
  <si>
    <t xml:space="preserve">Future income taxes </t>
  </si>
  <si>
    <t xml:space="preserve">CAPITAL ASSETS </t>
  </si>
  <si>
    <t>GOODWILL</t>
  </si>
  <si>
    <t xml:space="preserve">OTHER INTANGIBLE ASSETS </t>
  </si>
  <si>
    <r>
      <t xml:space="preserve">Current portion of long-term debt </t>
    </r>
    <r>
      <rPr>
        <i/>
        <sz val="12"/>
        <rFont val="Times New Roman"/>
        <family val="1"/>
      </rPr>
      <t>(Note 5)</t>
    </r>
  </si>
  <si>
    <t xml:space="preserve">Common shares </t>
  </si>
  <si>
    <t xml:space="preserve">Preferred shares </t>
  </si>
  <si>
    <t xml:space="preserve">Contributed surplus </t>
  </si>
  <si>
    <t>Severance expenses</t>
  </si>
  <si>
    <t>Effect of foreign exchange rate changes on cash flow</t>
  </si>
  <si>
    <t>Accumulated other comprehensive loss</t>
  </si>
  <si>
    <t>(in thousands of dollars except per share amounts)</t>
  </si>
  <si>
    <t>November 30, 2010  (audited)</t>
  </si>
  <si>
    <t>Unearned revenue</t>
  </si>
  <si>
    <t>LONG-TERM LIABILITIES</t>
  </si>
  <si>
    <t>Long term portion of long-term bank debt</t>
  </si>
  <si>
    <t>Accumulated deficit</t>
  </si>
  <si>
    <t xml:space="preserve">   as cash flow hedges (Note 15(b)(ii))</t>
  </si>
  <si>
    <t>Balance, November 30, 2010</t>
  </si>
  <si>
    <t>Stock based compensation expense</t>
  </si>
  <si>
    <t>Other non-cash items</t>
  </si>
  <si>
    <t xml:space="preserve">Changes in non-cash operating working capital </t>
  </si>
  <si>
    <t>Exchange rate effect of U.S. dollar</t>
  </si>
  <si>
    <t xml:space="preserve"> OPERATING</t>
  </si>
  <si>
    <t>Proceeds from sales of capital assets</t>
  </si>
  <si>
    <t xml:space="preserve">     Canadian debt</t>
  </si>
  <si>
    <t>CASH, BEGINNING OF PERIOD</t>
  </si>
  <si>
    <t>CASH, END OF PERIOD</t>
  </si>
  <si>
    <r>
      <t xml:space="preserve">Bank indebtedness </t>
    </r>
    <r>
      <rPr>
        <i/>
        <sz val="12"/>
        <rFont val="Times New Roman"/>
        <family val="1"/>
      </rPr>
      <t>(Note 7)</t>
    </r>
  </si>
  <si>
    <r>
      <t>Subordinated loan</t>
    </r>
    <r>
      <rPr>
        <i/>
        <sz val="12"/>
        <rFont val="Times New Roman"/>
        <family val="1"/>
      </rPr>
      <t xml:space="preserve"> (Note 6)</t>
    </r>
  </si>
  <si>
    <r>
      <t xml:space="preserve">Government assistance </t>
    </r>
    <r>
      <rPr>
        <i/>
        <sz val="12"/>
        <rFont val="Times New Roman"/>
        <family val="1"/>
      </rPr>
      <t>(Note 6)</t>
    </r>
  </si>
  <si>
    <r>
      <t xml:space="preserve">Research and development costs </t>
    </r>
    <r>
      <rPr>
        <i/>
        <sz val="12"/>
        <rFont val="Times New Roman"/>
        <family val="1"/>
      </rPr>
      <t>(Note 9)</t>
    </r>
  </si>
  <si>
    <r>
      <t xml:space="preserve">   development costs </t>
    </r>
    <r>
      <rPr>
        <i/>
        <sz val="12"/>
        <rFont val="Times New Roman"/>
        <family val="1"/>
      </rPr>
      <t>(Note 9)</t>
    </r>
  </si>
  <si>
    <t xml:space="preserve">Basic </t>
  </si>
  <si>
    <t xml:space="preserve">Diluted </t>
  </si>
  <si>
    <r>
      <t xml:space="preserve">   adjustments </t>
    </r>
    <r>
      <rPr>
        <b/>
        <i/>
        <sz val="12"/>
        <rFont val="Times New Roman"/>
        <family val="1"/>
      </rPr>
      <t>(Note 12)</t>
    </r>
  </si>
  <si>
    <r>
      <t xml:space="preserve">   adjustments </t>
    </r>
    <r>
      <rPr>
        <i/>
        <sz val="12"/>
        <rFont val="Times New Roman"/>
        <family val="1"/>
      </rPr>
      <t>(Note 12)</t>
    </r>
  </si>
  <si>
    <t>Interim Consolidated Statements of Shareholders' Equity and Accumulated Other Comprehensive Loss</t>
  </si>
  <si>
    <t xml:space="preserve">     Items not affecting cash</t>
  </si>
  <si>
    <r>
      <t xml:space="preserve">CONTINGENCIES AND COMMITMENTS </t>
    </r>
    <r>
      <rPr>
        <i/>
        <sz val="12"/>
        <rFont val="Times New Roman"/>
        <family val="1"/>
      </rPr>
      <t>(Note 13)</t>
    </r>
  </si>
  <si>
    <r>
      <t xml:space="preserve">PROVISION FOR INCOME TAXES </t>
    </r>
    <r>
      <rPr>
        <i/>
        <sz val="12"/>
        <rFont val="Times New Roman"/>
        <family val="1"/>
      </rPr>
      <t>(Note 11)</t>
    </r>
  </si>
  <si>
    <t>Six Months Ended</t>
  </si>
  <si>
    <t>May 27, 2011 (unaudited)</t>
  </si>
  <si>
    <t>May 28, 2010 (unaudited)</t>
  </si>
  <si>
    <r>
      <t xml:space="preserve">Foreign exchange (gain)loss </t>
    </r>
    <r>
      <rPr>
        <i/>
        <sz val="12"/>
        <rFont val="Times New Roman"/>
        <family val="1"/>
      </rPr>
      <t>(Note 10(b)(i))</t>
    </r>
  </si>
  <si>
    <t xml:space="preserve">May 27, 2011  (unaudited) </t>
  </si>
  <si>
    <t>Balance, May 28, 2010</t>
  </si>
  <si>
    <t>Balance, May 27, 2011</t>
  </si>
  <si>
    <t>Comprehensive Gain</t>
  </si>
  <si>
    <t xml:space="preserve">Refund of income taxes </t>
  </si>
  <si>
    <t>Drawdown of subordinated loan and government assistance</t>
  </si>
  <si>
    <t>Interim Consolidated Statements of Earnings</t>
  </si>
  <si>
    <t>(Gain) loss on disposal of capital assets</t>
  </si>
  <si>
    <t xml:space="preserve">EARNINGS (LOSS) BEFORE INCOME TAXES </t>
  </si>
  <si>
    <t>NET EARNINGS ( LOSS)</t>
  </si>
  <si>
    <r>
      <t xml:space="preserve">NET EARNINGS (LOSS) PER SHARE </t>
    </r>
    <r>
      <rPr>
        <i/>
        <sz val="12"/>
        <rFont val="Times New Roman"/>
        <family val="1"/>
      </rPr>
      <t>(Note 8(a))</t>
    </r>
  </si>
  <si>
    <t>Net  earnings</t>
  </si>
  <si>
    <t xml:space="preserve">     Net earnings (loss)</t>
  </si>
  <si>
    <t xml:space="preserve">(Decrease) increase in bank indebtedness </t>
  </si>
  <si>
    <t>(Gain) loss from disposal of capital assets</t>
  </si>
  <si>
    <t xml:space="preserve"> 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</si>
</sst>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 \ \ _-* #,##0_-;\-* #,##0_-;_-* &quot;-&quot;_-;_-@_-"/>
    <numFmt numFmtId="173" formatCode="\ \ \ \ \ \ \ \ \ \ _-* #,##0_-;\-* #,##0_-;_-* &quot;-&quot;_-;_-@_-"/>
    <numFmt numFmtId="174" formatCode="\ _-* #,##0_-;\-* #,##0_-;_-* &quot;-&quot;_-;_-@_-"/>
    <numFmt numFmtId="175" formatCode="_ \ \ \-* #,##0_-;\-* #,##0_-;_-* &quot;-&quot;_-;_-@_-"/>
    <numFmt numFmtId="176" formatCode="\ \ _ \ \ \ \ \ \-* #,##0_-;\-* #,##0_-;_-* &quot;-&quot;_-;_-@_-"/>
    <numFmt numFmtId="177" formatCode="\ \ _ \-* #,##0_-;\-* #,##0_-;_-* &quot;-&quot;_-;_-@_-"/>
    <numFmt numFmtId="178" formatCode="\ \ \ _-* #,##0.00_-;\-* #,##0.00_-;_-* &quot;-&quot;??_-;_-@_-"/>
    <numFmt numFmtId="179" formatCode="_-* #,##0.0_-;\-* #,##0.0_-;_-* &quot;-&quot;??_-;_-@_-"/>
    <numFmt numFmtId="180" formatCode="_-* #,##0_-;\-* #,##0_-;_-* &quot;-&quot;??_-;_-@_-"/>
    <numFmt numFmtId="181" formatCode="\ \ \ _-&quot;$&quot;* #,##0_-;\-&quot;$&quot;* #,##0_-;_-&quot;$&quot;* &quot;-&quot;_-;_-@_-"/>
    <numFmt numFmtId="182" formatCode="\ \ \ _-&quot;$&quot;* #,##0.00_-;\-&quot;$&quot;* #,##0.00_-;_-&quot;$&quot;* &quot;-&quot;??_-;_-@_-"/>
    <numFmt numFmtId="183" formatCode="0.0;\(0.0\)"/>
    <numFmt numFmtId="184" formatCode="_ * #,##0.00_ ;_ * \-#,##0.00_ ;_ * &quot;-&quot;??_ ;_ @_ "/>
    <numFmt numFmtId="185" formatCode="_ * #,##0_ ;_ * \-#,##0_ ;_ * &quot;-&quot;_ ;_ @_ "/>
    <numFmt numFmtId="186" formatCode="_-* \(#,##0\);_-* #,##0_-;_-* &quot;-     &quot;_-;_-@_-"/>
    <numFmt numFmtId="187" formatCode="_(* #,##0_);_(* \(#,##0\);_(* &quot;-     &quot;_);_(@_)"/>
    <numFmt numFmtId="188" formatCode="_-* \(#,##0.00\);_-* #,##0.00_-;_-* &quot;-     &quot;??_-;_-@_-"/>
    <numFmt numFmtId="189" formatCode="_(* #,##0.00_);_(* \(#,##0.00\);_(* &quot;-     &quot;??_);_(@_)"/>
    <numFmt numFmtId="190" formatCode="_ &quot;$&quot;\ * #,##0.00_ ;_ &quot;$&quot;\ * \-#,##0.00_ ;_ &quot;$&quot;\ * &quot;-&quot;??_ ;_ @_ "/>
    <numFmt numFmtId="191" formatCode="_-&quot;$&quot;* \(#,##0.00\);_-&quot;$&quot;* #,##0.00_);_-&quot;$&quot;* &quot;-     &quot;??_-;_-@_-"/>
    <numFmt numFmtId="192" formatCode="_(&quot;$&quot;* #,##0.00_);_(&quot;$&quot;* \(#,##0.00\);_(&quot;$&quot;* &quot;-     &quot;??_);_(@_)"/>
    <numFmt numFmtId="193" formatCode="_ &quot;$&quot;\ * #,##0_ ;_ &quot;$&quot;\ * \-#,##0_ ;_ &quot;$&quot;\ * &quot;-&quot;_ ;_ @_ "/>
    <numFmt numFmtId="194" formatCode="_-&quot;$&quot;* \(#,##0\);_-&quot;$&quot;* #,##0_);_-&quot;$&quot;* &quot;-     &quot;_-;_-@_-"/>
    <numFmt numFmtId="195" formatCode="_(&quot;$&quot;* #,##0_);_(&quot;$&quot;* \(#,##0\);_(&quot;$&quot;* &quot;-     &quot;_);_(@_)"/>
    <numFmt numFmtId="196" formatCode="0.0%"/>
    <numFmt numFmtId="197" formatCode="_(&quot;$&quot;* #,##0.00_);_(&quot;$&quot;* \(#,##0.00\);_(&quot;$&quot;* &quot;-     &quot;_);_(@_)"/>
    <numFmt numFmtId="198" formatCode="&quot;$&quot;\ #,##0;&quot;$&quot;\ \-#,##0"/>
    <numFmt numFmtId="199" formatCode="&quot;$&quot;\ #,##0;[Red]&quot;$&quot;\ \-#,##0"/>
    <numFmt numFmtId="200" formatCode="&quot;$&quot;\ #,##0.00;&quot;$&quot;\ \-#,##0.00"/>
    <numFmt numFmtId="201" formatCode="&quot;$&quot;\ #,##0.00;[Red]&quot;$&quot;\ \-#,##0.00"/>
    <numFmt numFmtId="202" formatCode="#,##0.0_);\(#,##0.0\)"/>
    <numFmt numFmtId="203" formatCode="_ &quot;$&quot;\ * #,##0.0_ ;_ &quot;$&quot;\ * \-#,##0.0_ ;_ &quot;$&quot;\ * &quot;-&quot;??_ ;_ @_ "/>
    <numFmt numFmtId="204" formatCode="_ &quot;$&quot;\ * #,##0_ ;_ &quot;$&quot;\ * \-#,##0_ ;_ &quot;$&quot;\ * &quot;-&quot;??_ ;_ @_ "/>
    <numFmt numFmtId="205" formatCode="_ * #,##0.0_ ;_ * \-#,##0.0_ ;_ * &quot;-&quot;??_ ;_ @_ "/>
    <numFmt numFmtId="206" formatCode="_ * #,##0_ ;_ * \-#,##0_ ;_ * &quot;-&quot;??_ ;_ @_ "/>
    <numFmt numFmtId="207" formatCode="_(* #,##0.0_);_(* \(#,##0.0\);_(* &quot;-     &quot;_);_(@_)"/>
    <numFmt numFmtId="208" formatCode="_(* #,##0.00_);_(* \(#,##0.00\);_(* &quot;-     &quot;_);_(@_)"/>
    <numFmt numFmtId="209" formatCode="_(&quot;$&quot;* #,##0.0_);_(&quot;$&quot;* \(#,##0.0\);_(&quot;$&quot;* &quot;-     &quot;_);_(@_)"/>
    <numFmt numFmtId="210" formatCode="[$-409]dddd\,\ mmmm\ dd\,\ yyyy"/>
    <numFmt numFmtId="211" formatCode="[$-409]mmmm\ d\,\ yyyy;@"/>
    <numFmt numFmtId="212" formatCode="0;\(0\)"/>
    <numFmt numFmtId="213" formatCode="mmmm\ d\,\ yyyy"/>
    <numFmt numFmtId="214" formatCode="&quot;$&quot;#,##0.0_);\(&quot;$&quot;#,##0.0\)"/>
    <numFmt numFmtId="215" formatCode="_(&quot;$&quot;* #,##0.0_);_(&quot;$&quot;* \(#,##0.0\);_(&quot;$&quot;* &quot;-     &quot;??_);_(@_)"/>
    <numFmt numFmtId="216" formatCode="_(&quot;$&quot;* #,##0_);_(&quot;$&quot;* \(#,##0\);_(&quot;$&quot;* &quot;-     &quot;??_);_(@_)"/>
    <numFmt numFmtId="217" formatCode="0.00_);\(0.00\)"/>
    <numFmt numFmtId="218" formatCode="0.0_);\(0.0\)"/>
    <numFmt numFmtId="219" formatCode="0_);\(0\)"/>
    <numFmt numFmtId="220" formatCode="0.0"/>
    <numFmt numFmtId="221" formatCode="[$-409]d\-mmm\-yy;@"/>
    <numFmt numFmtId="222" formatCode="_(* #,##0_);_$* \(#,##0\);_(* &quot;-     &quot;??_);_(@_)"/>
  </numFmts>
  <fonts count="51">
    <font>
      <sz val="12"/>
      <name val="Times New Roman"/>
      <family val="1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color indexed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4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1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2" applyNumberFormat="0" applyAlignment="0" applyProtection="0"/>
    <xf numFmtId="0" fontId="37" fillId="28" borderId="3" applyNumberFormat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5" fillId="0" borderId="0" applyFont="0" applyFill="0" applyBorder="0" applyProtection="0">
      <alignment/>
    </xf>
    <xf numFmtId="187" fontId="5" fillId="0" borderId="0" applyFont="0" applyFill="0" applyBorder="0" applyProtection="0">
      <alignment/>
    </xf>
    <xf numFmtId="188" fontId="5" fillId="0" borderId="0" applyFont="0" applyFill="0" applyBorder="0" applyProtection="0">
      <alignment/>
    </xf>
    <xf numFmtId="189" fontId="5" fillId="0" borderId="0" applyFont="0" applyFill="0" applyBorder="0" applyProtection="0">
      <alignment/>
    </xf>
    <xf numFmtId="190" fontId="4" fillId="0" borderId="0" applyFont="0" applyFill="0" applyBorder="0" applyAlignment="0" applyProtection="0"/>
    <xf numFmtId="191" fontId="5" fillId="0" borderId="0" applyFont="0" applyFill="0" applyBorder="0" applyProtection="0">
      <alignment/>
    </xf>
    <xf numFmtId="192" fontId="5" fillId="0" borderId="0" applyFont="0" applyFill="0" applyBorder="0" applyProtection="0">
      <alignment/>
    </xf>
    <xf numFmtId="193" fontId="4" fillId="0" borderId="0" applyFont="0" applyFill="0" applyBorder="0" applyAlignment="0" applyProtection="0"/>
    <xf numFmtId="194" fontId="5" fillId="0" borderId="0" applyFont="0" applyFill="0" applyBorder="0" applyProtection="0">
      <alignment/>
    </xf>
    <xf numFmtId="195" fontId="5" fillId="0" borderId="0" applyFont="0" applyFill="0" applyBorder="0" applyProtection="0">
      <alignment/>
    </xf>
    <xf numFmtId="178" fontId="0" fillId="0" borderId="0">
      <alignment/>
      <protection/>
    </xf>
    <xf numFmtId="182" fontId="0" fillId="0" borderId="0">
      <alignment/>
      <protection/>
    </xf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0" fontId="0" fillId="0" borderId="10">
      <alignment/>
      <protection/>
    </xf>
    <xf numFmtId="0" fontId="0" fillId="0" borderId="10" applyNumberFormat="0">
      <alignment/>
      <protection/>
    </xf>
    <xf numFmtId="0" fontId="0" fillId="0" borderId="1" applyNumberFormat="0">
      <alignment/>
      <protection/>
    </xf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85" fontId="5" fillId="0" borderId="0" xfId="44" applyFont="1" applyBorder="1" applyAlignment="1">
      <alignment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72" applyFont="1" applyBorder="1">
      <alignment/>
      <protection/>
    </xf>
    <xf numFmtId="0" fontId="0" fillId="0" borderId="0" xfId="73" applyFont="1" applyBorder="1">
      <alignment/>
      <protection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184" fontId="0" fillId="0" borderId="0" xfId="43" applyFont="1" applyAlignment="1">
      <alignment/>
    </xf>
    <xf numFmtId="185" fontId="0" fillId="0" borderId="0" xfId="44" applyFont="1" applyAlignment="1">
      <alignment/>
    </xf>
    <xf numFmtId="204" fontId="0" fillId="0" borderId="0" xfId="49" applyNumberFormat="1" applyFont="1" applyAlignment="1">
      <alignment/>
    </xf>
    <xf numFmtId="206" fontId="0" fillId="0" borderId="0" xfId="43" applyNumberFormat="1" applyFont="1" applyAlignment="1">
      <alignment/>
    </xf>
    <xf numFmtId="206" fontId="0" fillId="0" borderId="1" xfId="43" applyNumberFormat="1" applyFont="1" applyBorder="1" applyAlignment="1">
      <alignment/>
    </xf>
    <xf numFmtId="206" fontId="0" fillId="0" borderId="0" xfId="43" applyNumberFormat="1" applyFont="1" applyBorder="1" applyAlignment="1">
      <alignment/>
    </xf>
    <xf numFmtId="185" fontId="0" fillId="0" borderId="0" xfId="44" applyFont="1" applyBorder="1" applyAlignment="1">
      <alignment/>
    </xf>
    <xf numFmtId="0" fontId="0" fillId="0" borderId="0" xfId="73" applyFont="1" applyBorder="1" applyAlignment="1">
      <alignment horizontal="left"/>
      <protection/>
    </xf>
    <xf numFmtId="0" fontId="0" fillId="0" borderId="1" xfId="73" applyFont="1" applyBorder="1">
      <alignment/>
      <protection/>
    </xf>
    <xf numFmtId="0" fontId="0" fillId="0" borderId="10" xfId="72" applyFont="1">
      <alignment/>
      <protection/>
    </xf>
    <xf numFmtId="204" fontId="0" fillId="0" borderId="10" xfId="49" applyNumberFormat="1" applyFont="1" applyBorder="1" applyAlignment="1">
      <alignment/>
    </xf>
    <xf numFmtId="195" fontId="0" fillId="0" borderId="10" xfId="54" applyFont="1" applyBorder="1">
      <alignment/>
    </xf>
    <xf numFmtId="195" fontId="0" fillId="0" borderId="0" xfId="54" applyFont="1" applyBorder="1">
      <alignment/>
    </xf>
    <xf numFmtId="178" fontId="0" fillId="0" borderId="0" xfId="55" applyFont="1" applyBorder="1">
      <alignment/>
      <protection/>
    </xf>
    <xf numFmtId="178" fontId="0" fillId="0" borderId="0" xfId="55" applyFont="1">
      <alignment/>
      <protection/>
    </xf>
    <xf numFmtId="195" fontId="0" fillId="0" borderId="0" xfId="54" applyFont="1">
      <alignment/>
    </xf>
    <xf numFmtId="178" fontId="0" fillId="0" borderId="1" xfId="55" applyFont="1" applyBorder="1">
      <alignment/>
      <protection/>
    </xf>
    <xf numFmtId="195" fontId="0" fillId="0" borderId="1" xfId="54" applyFont="1" applyBorder="1">
      <alignment/>
    </xf>
    <xf numFmtId="187" fontId="0" fillId="0" borderId="0" xfId="46" applyFont="1" applyBorder="1">
      <alignment/>
    </xf>
    <xf numFmtId="185" fontId="0" fillId="0" borderId="1" xfId="44" applyFont="1" applyBorder="1" applyAlignment="1">
      <alignment/>
    </xf>
    <xf numFmtId="206" fontId="0" fillId="0" borderId="12" xfId="0" applyNumberFormat="1" applyFont="1" applyBorder="1" applyAlignment="1">
      <alignment/>
    </xf>
    <xf numFmtId="184" fontId="1" fillId="0" borderId="0" xfId="43" applyFont="1" applyAlignment="1">
      <alignment/>
    </xf>
    <xf numFmtId="204" fontId="1" fillId="0" borderId="0" xfId="49" applyNumberFormat="1" applyFont="1" applyAlignment="1">
      <alignment/>
    </xf>
    <xf numFmtId="206" fontId="1" fillId="0" borderId="0" xfId="43" applyNumberFormat="1" applyFont="1" applyAlignment="1">
      <alignment/>
    </xf>
    <xf numFmtId="206" fontId="1" fillId="0" borderId="1" xfId="43" applyNumberFormat="1" applyFont="1" applyBorder="1" applyAlignment="1">
      <alignment/>
    </xf>
    <xf numFmtId="206" fontId="1" fillId="0" borderId="0" xfId="43" applyNumberFormat="1" applyFont="1" applyBorder="1" applyAlignment="1">
      <alignment/>
    </xf>
    <xf numFmtId="204" fontId="1" fillId="0" borderId="10" xfId="49" applyNumberFormat="1" applyFont="1" applyBorder="1" applyAlignment="1">
      <alignment/>
    </xf>
    <xf numFmtId="0" fontId="1" fillId="0" borderId="0" xfId="0" applyFont="1" applyBorder="1" applyAlignment="1">
      <alignment/>
    </xf>
    <xf numFmtId="20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04" fontId="0" fillId="0" borderId="0" xfId="49" applyNumberFormat="1" applyFont="1" applyBorder="1" applyAlignment="1">
      <alignment/>
    </xf>
    <xf numFmtId="206" fontId="0" fillId="0" borderId="0" xfId="43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84" fontId="0" fillId="0" borderId="0" xfId="43" applyFont="1" applyAlignment="1">
      <alignment/>
    </xf>
    <xf numFmtId="184" fontId="0" fillId="0" borderId="0" xfId="43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195" fontId="0" fillId="0" borderId="0" xfId="54" applyFont="1" applyBorder="1">
      <alignment/>
    </xf>
    <xf numFmtId="185" fontId="0" fillId="0" borderId="0" xfId="44" applyFont="1" applyBorder="1" applyAlignment="1">
      <alignment/>
    </xf>
    <xf numFmtId="0" fontId="6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184" fontId="1" fillId="0" borderId="0" xfId="43" applyFont="1" applyBorder="1" applyAlignment="1">
      <alignment/>
    </xf>
    <xf numFmtId="206" fontId="1" fillId="0" borderId="12" xfId="0" applyNumberFormat="1" applyFont="1" applyBorder="1" applyAlignment="1">
      <alignment/>
    </xf>
    <xf numFmtId="206" fontId="1" fillId="0" borderId="0" xfId="43" applyNumberFormat="1" applyFont="1" applyFill="1" applyBorder="1" applyAlignment="1">
      <alignment/>
    </xf>
    <xf numFmtId="204" fontId="0" fillId="0" borderId="10" xfId="49" applyNumberFormat="1" applyFont="1" applyBorder="1" applyAlignment="1">
      <alignment/>
    </xf>
    <xf numFmtId="0" fontId="0" fillId="0" borderId="1" xfId="73" applyFont="1" applyFill="1" applyBorder="1" applyAlignment="1">
      <alignment horizontal="left"/>
      <protection/>
    </xf>
    <xf numFmtId="0" fontId="0" fillId="0" borderId="1" xfId="73" applyFont="1" applyFill="1" applyBorder="1">
      <alignment/>
      <protection/>
    </xf>
    <xf numFmtId="206" fontId="1" fillId="0" borderId="1" xfId="43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04" fontId="1" fillId="0" borderId="0" xfId="49" applyNumberFormat="1" applyFont="1" applyBorder="1" applyAlignment="1">
      <alignment/>
    </xf>
    <xf numFmtId="185" fontId="1" fillId="0" borderId="0" xfId="44" applyFont="1" applyFill="1" applyBorder="1" applyAlignment="1">
      <alignment/>
    </xf>
    <xf numFmtId="185" fontId="0" fillId="0" borderId="0" xfId="44" applyFont="1" applyFill="1" applyBorder="1" applyAlignment="1">
      <alignment/>
    </xf>
    <xf numFmtId="204" fontId="1" fillId="0" borderId="0" xfId="49" applyNumberFormat="1" applyFont="1" applyFill="1" applyBorder="1" applyAlignment="1">
      <alignment/>
    </xf>
    <xf numFmtId="0" fontId="0" fillId="0" borderId="1" xfId="72" applyFont="1" applyFill="1" applyBorder="1">
      <alignment/>
      <protection/>
    </xf>
    <xf numFmtId="204" fontId="1" fillId="0" borderId="1" xfId="49" applyNumberFormat="1" applyFont="1" applyFill="1" applyBorder="1" applyAlignment="1">
      <alignment/>
    </xf>
    <xf numFmtId="0" fontId="6" fillId="0" borderId="10" xfId="0" applyFont="1" applyBorder="1" applyAlignment="1">
      <alignment horizontal="left"/>
    </xf>
    <xf numFmtId="204" fontId="0" fillId="0" borderId="0" xfId="49" applyNumberFormat="1" applyFont="1" applyBorder="1" applyAlignment="1">
      <alignment/>
    </xf>
    <xf numFmtId="204" fontId="8" fillId="0" borderId="0" xfId="0" applyNumberFormat="1" applyFont="1" applyAlignment="1">
      <alignment/>
    </xf>
    <xf numFmtId="216" fontId="0" fillId="0" borderId="1" xfId="49" applyNumberFormat="1" applyFont="1" applyFill="1" applyBorder="1" applyAlignment="1">
      <alignment/>
    </xf>
    <xf numFmtId="197" fontId="1" fillId="0" borderId="0" xfId="49" applyNumberFormat="1" applyFont="1" applyFill="1" applyBorder="1" applyAlignment="1">
      <alignment/>
    </xf>
    <xf numFmtId="197" fontId="1" fillId="0" borderId="10" xfId="49" applyNumberFormat="1" applyFont="1" applyFill="1" applyBorder="1" applyAlignment="1">
      <alignment/>
    </xf>
    <xf numFmtId="0" fontId="0" fillId="0" borderId="0" xfId="73" applyFont="1" applyFill="1" applyBorder="1" applyAlignment="1">
      <alignment horizontal="left"/>
      <protection/>
    </xf>
    <xf numFmtId="0" fontId="0" fillId="0" borderId="0" xfId="73" applyFont="1" applyFill="1" applyBorder="1">
      <alignment/>
      <protection/>
    </xf>
    <xf numFmtId="187" fontId="0" fillId="0" borderId="0" xfId="46" applyFont="1" applyFill="1">
      <alignment/>
    </xf>
    <xf numFmtId="0" fontId="1" fillId="0" borderId="14" xfId="0" applyFont="1" applyBorder="1" applyAlignment="1">
      <alignment/>
    </xf>
    <xf numFmtId="204" fontId="1" fillId="0" borderId="14" xfId="49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37" fontId="1" fillId="0" borderId="0" xfId="43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195" fontId="12" fillId="0" borderId="1" xfId="54" applyFont="1" applyFill="1" applyBorder="1">
      <alignment/>
    </xf>
    <xf numFmtId="187" fontId="1" fillId="0" borderId="1" xfId="46" applyFont="1" applyFill="1" applyBorder="1">
      <alignment/>
    </xf>
    <xf numFmtId="204" fontId="5" fillId="0" borderId="0" xfId="0" applyNumberFormat="1" applyFont="1" applyAlignment="1">
      <alignment/>
    </xf>
    <xf numFmtId="206" fontId="0" fillId="0" borderId="0" xfId="43" applyNumberFormat="1" applyFont="1" applyFill="1" applyAlignment="1">
      <alignment/>
    </xf>
    <xf numFmtId="206" fontId="0" fillId="0" borderId="1" xfId="43" applyNumberFormat="1" applyFont="1" applyFill="1" applyBorder="1" applyAlignment="1">
      <alignment/>
    </xf>
    <xf numFmtId="206" fontId="0" fillId="0" borderId="1" xfId="43" applyNumberFormat="1" applyFont="1" applyBorder="1" applyAlignment="1">
      <alignment/>
    </xf>
    <xf numFmtId="206" fontId="0" fillId="0" borderId="0" xfId="43" applyNumberFormat="1" applyFont="1" applyFill="1" applyBorder="1" applyAlignment="1">
      <alignment/>
    </xf>
    <xf numFmtId="206" fontId="0" fillId="0" borderId="0" xfId="43" applyNumberFormat="1" applyFont="1" applyAlignment="1">
      <alignment/>
    </xf>
    <xf numFmtId="197" fontId="0" fillId="0" borderId="0" xfId="49" applyNumberFormat="1" applyFont="1" applyFill="1" applyBorder="1" applyAlignment="1">
      <alignment/>
    </xf>
    <xf numFmtId="197" fontId="0" fillId="0" borderId="10" xfId="49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04" fontId="0" fillId="0" borderId="14" xfId="49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85" fontId="1" fillId="0" borderId="1" xfId="44" applyFont="1" applyFill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 horizontal="left"/>
    </xf>
    <xf numFmtId="212" fontId="0" fillId="0" borderId="0" xfId="43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212" fontId="0" fillId="0" borderId="1" xfId="43" applyNumberFormat="1" applyFont="1" applyBorder="1" applyAlignment="1">
      <alignment/>
    </xf>
    <xf numFmtId="0" fontId="0" fillId="0" borderId="0" xfId="0" applyFont="1" applyAlignment="1">
      <alignment horizontal="left"/>
    </xf>
    <xf numFmtId="195" fontId="0" fillId="0" borderId="10" xfId="54" applyFont="1" applyBorder="1">
      <alignment/>
    </xf>
    <xf numFmtId="195" fontId="0" fillId="0" borderId="10" xfId="53" applyNumberFormat="1" applyFont="1" applyBorder="1">
      <alignment/>
    </xf>
    <xf numFmtId="204" fontId="0" fillId="0" borderId="0" xfId="0" applyNumberFormat="1" applyFont="1" applyAlignment="1">
      <alignment/>
    </xf>
    <xf numFmtId="204" fontId="0" fillId="0" borderId="0" xfId="0" applyNumberFormat="1" applyFont="1" applyBorder="1" applyAlignment="1">
      <alignment/>
    </xf>
    <xf numFmtId="222" fontId="1" fillId="0" borderId="0" xfId="43" applyNumberFormat="1" applyFont="1" applyBorder="1" applyAlignment="1">
      <alignment/>
    </xf>
    <xf numFmtId="222" fontId="0" fillId="0" borderId="0" xfId="0" applyNumberFormat="1" applyFont="1" applyBorder="1" applyAlignment="1">
      <alignment/>
    </xf>
    <xf numFmtId="222" fontId="0" fillId="0" borderId="0" xfId="43" applyNumberFormat="1" applyFont="1" applyBorder="1" applyAlignment="1">
      <alignment/>
    </xf>
    <xf numFmtId="222" fontId="1" fillId="0" borderId="1" xfId="43" applyNumberFormat="1" applyFont="1" applyBorder="1" applyAlignment="1">
      <alignment/>
    </xf>
    <xf numFmtId="222" fontId="0" fillId="0" borderId="1" xfId="0" applyNumberFormat="1" applyFont="1" applyBorder="1" applyAlignment="1">
      <alignment/>
    </xf>
    <xf numFmtId="222" fontId="0" fillId="0" borderId="1" xfId="43" applyNumberFormat="1" applyFont="1" applyBorder="1" applyAlignment="1">
      <alignment/>
    </xf>
    <xf numFmtId="185" fontId="0" fillId="0" borderId="1" xfId="44" applyFont="1" applyFill="1" applyBorder="1" applyAlignment="1">
      <alignment/>
    </xf>
    <xf numFmtId="187" fontId="0" fillId="0" borderId="1" xfId="46" applyFont="1" applyFill="1" applyBorder="1">
      <alignment/>
    </xf>
    <xf numFmtId="185" fontId="0" fillId="0" borderId="0" xfId="44" applyFont="1" applyFill="1" applyBorder="1" applyAlignment="1">
      <alignment/>
    </xf>
    <xf numFmtId="222" fontId="0" fillId="0" borderId="0" xfId="0" applyNumberFormat="1" applyAlignment="1">
      <alignment/>
    </xf>
    <xf numFmtId="222" fontId="1" fillId="0" borderId="13" xfId="0" applyNumberFormat="1" applyFont="1" applyBorder="1" applyAlignment="1">
      <alignment/>
    </xf>
    <xf numFmtId="222" fontId="1" fillId="0" borderId="13" xfId="0" applyNumberFormat="1" applyFont="1" applyBorder="1" applyAlignment="1">
      <alignment horizontal="center"/>
    </xf>
    <xf numFmtId="222" fontId="1" fillId="0" borderId="0" xfId="0" applyNumberFormat="1" applyFont="1" applyAlignment="1">
      <alignment/>
    </xf>
    <xf numFmtId="222" fontId="1" fillId="0" borderId="0" xfId="0" applyNumberFormat="1" applyFont="1" applyAlignment="1">
      <alignment horizontal="center"/>
    </xf>
    <xf numFmtId="222" fontId="1" fillId="0" borderId="10" xfId="0" applyNumberFormat="1" applyFont="1" applyBorder="1" applyAlignment="1">
      <alignment horizontal="center"/>
    </xf>
    <xf numFmtId="222" fontId="1" fillId="0" borderId="0" xfId="0" applyNumberFormat="1" applyFont="1" applyBorder="1" applyAlignment="1">
      <alignment horizontal="center"/>
    </xf>
    <xf numFmtId="222" fontId="1" fillId="0" borderId="0" xfId="49" applyNumberFormat="1" applyFont="1" applyBorder="1" applyAlignment="1">
      <alignment/>
    </xf>
    <xf numFmtId="222" fontId="1" fillId="0" borderId="0" xfId="0" applyNumberFormat="1" applyFont="1" applyFill="1" applyAlignment="1">
      <alignment/>
    </xf>
    <xf numFmtId="222" fontId="1" fillId="0" borderId="0" xfId="43" applyNumberFormat="1" applyFont="1" applyAlignment="1">
      <alignment/>
    </xf>
    <xf numFmtId="222" fontId="1" fillId="0" borderId="0" xfId="0" applyNumberFormat="1" applyFont="1" applyFill="1" applyBorder="1" applyAlignment="1">
      <alignment/>
    </xf>
    <xf numFmtId="222" fontId="1" fillId="0" borderId="0" xfId="43" applyNumberFormat="1" applyFont="1" applyFill="1" applyBorder="1" applyAlignment="1">
      <alignment/>
    </xf>
    <xf numFmtId="222" fontId="1" fillId="0" borderId="14" xfId="43" applyNumberFormat="1" applyFont="1" applyBorder="1" applyAlignment="1">
      <alignment/>
    </xf>
    <xf numFmtId="222" fontId="0" fillId="0" borderId="0" xfId="0" applyNumberFormat="1" applyFont="1" applyAlignment="1">
      <alignment horizontal="center"/>
    </xf>
    <xf numFmtId="222" fontId="0" fillId="0" borderId="10" xfId="0" applyNumberFormat="1" applyFont="1" applyBorder="1" applyAlignment="1">
      <alignment/>
    </xf>
    <xf numFmtId="222" fontId="0" fillId="0" borderId="13" xfId="0" applyNumberFormat="1" applyFont="1" applyBorder="1" applyAlignment="1">
      <alignment/>
    </xf>
    <xf numFmtId="222" fontId="0" fillId="0" borderId="13" xfId="0" applyNumberFormat="1" applyFont="1" applyBorder="1" applyAlignment="1">
      <alignment horizontal="center"/>
    </xf>
    <xf numFmtId="222" fontId="0" fillId="0" borderId="0" xfId="0" applyNumberFormat="1" applyFont="1" applyBorder="1" applyAlignment="1">
      <alignment horizontal="center"/>
    </xf>
    <xf numFmtId="222" fontId="0" fillId="0" borderId="0" xfId="0" applyNumberFormat="1" applyFont="1" applyAlignment="1">
      <alignment/>
    </xf>
    <xf numFmtId="222" fontId="0" fillId="0" borderId="10" xfId="0" applyNumberFormat="1" applyFont="1" applyBorder="1" applyAlignment="1">
      <alignment horizontal="center"/>
    </xf>
    <xf numFmtId="222" fontId="0" fillId="0" borderId="0" xfId="49" applyNumberFormat="1" applyFont="1" applyBorder="1" applyAlignment="1">
      <alignment/>
    </xf>
    <xf numFmtId="222" fontId="0" fillId="0" borderId="0" xfId="0" applyNumberFormat="1" applyFont="1" applyFill="1" applyAlignment="1">
      <alignment/>
    </xf>
    <xf numFmtId="222" fontId="0" fillId="0" borderId="0" xfId="43" applyNumberFormat="1" applyFont="1" applyAlignment="1">
      <alignment/>
    </xf>
    <xf numFmtId="222" fontId="0" fillId="0" borderId="0" xfId="0" applyNumberFormat="1" applyFont="1" applyFill="1" applyBorder="1" applyAlignment="1">
      <alignment/>
    </xf>
    <xf numFmtId="222" fontId="0" fillId="0" borderId="0" xfId="43" applyNumberFormat="1" applyFont="1" applyFill="1" applyBorder="1" applyAlignment="1">
      <alignment/>
    </xf>
    <xf numFmtId="222" fontId="0" fillId="0" borderId="14" xfId="43" applyNumberFormat="1" applyFont="1" applyBorder="1" applyAlignment="1">
      <alignment/>
    </xf>
    <xf numFmtId="216" fontId="0" fillId="0" borderId="14" xfId="49" applyNumberFormat="1" applyFont="1" applyBorder="1" applyAlignment="1">
      <alignment/>
    </xf>
    <xf numFmtId="216" fontId="0" fillId="0" borderId="10" xfId="49" applyNumberFormat="1" applyFont="1" applyBorder="1" applyAlignment="1">
      <alignment/>
    </xf>
    <xf numFmtId="211" fontId="0" fillId="0" borderId="1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85" fontId="5" fillId="0" borderId="0" xfId="44" applyFont="1" applyFill="1" applyBorder="1" applyAlignment="1">
      <alignment/>
    </xf>
    <xf numFmtId="222" fontId="0" fillId="0" borderId="0" xfId="43" applyNumberFormat="1" applyFont="1" applyFill="1" applyAlignment="1">
      <alignment/>
    </xf>
    <xf numFmtId="222" fontId="5" fillId="0" borderId="0" xfId="44" applyNumberFormat="1" applyFont="1" applyFill="1" applyBorder="1" applyAlignment="1">
      <alignment/>
    </xf>
    <xf numFmtId="222" fontId="0" fillId="0" borderId="12" xfId="46" applyNumberFormat="1" applyFont="1" applyFill="1" applyBorder="1">
      <alignment/>
    </xf>
    <xf numFmtId="222" fontId="0" fillId="0" borderId="0" xfId="46" applyNumberFormat="1" applyFont="1" applyFill="1" applyBorder="1">
      <alignment/>
    </xf>
    <xf numFmtId="222" fontId="0" fillId="0" borderId="1" xfId="43" applyNumberFormat="1" applyFont="1" applyFill="1" applyBorder="1" applyAlignment="1">
      <alignment/>
    </xf>
    <xf numFmtId="222" fontId="0" fillId="0" borderId="1" xfId="46" applyNumberFormat="1" applyFont="1" applyFill="1" applyBorder="1">
      <alignment/>
    </xf>
    <xf numFmtId="222" fontId="0" fillId="0" borderId="1" xfId="0" applyNumberFormat="1" applyFont="1" applyFill="1" applyBorder="1" applyAlignment="1">
      <alignment/>
    </xf>
    <xf numFmtId="222" fontId="0" fillId="0" borderId="0" xfId="46" applyNumberFormat="1" applyFont="1" applyFill="1">
      <alignment/>
    </xf>
    <xf numFmtId="222" fontId="0" fillId="0" borderId="0" xfId="49" applyNumberFormat="1" applyFont="1" applyFill="1" applyBorder="1" applyAlignment="1">
      <alignment/>
    </xf>
    <xf numFmtId="222" fontId="0" fillId="0" borderId="0" xfId="44" applyNumberFormat="1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0" fillId="0" borderId="10" xfId="72" applyFont="1" applyBorder="1">
      <alignment/>
      <protection/>
    </xf>
    <xf numFmtId="211" fontId="1" fillId="0" borderId="10" xfId="0" applyNumberFormat="1" applyFont="1" applyBorder="1" applyAlignment="1" quotePrefix="1">
      <alignment horizontal="center" wrapText="1"/>
    </xf>
    <xf numFmtId="0" fontId="0" fillId="0" borderId="10" xfId="72" applyFont="1" applyBorder="1" applyAlignment="1">
      <alignment wrapText="1"/>
      <protection/>
    </xf>
    <xf numFmtId="211" fontId="0" fillId="0" borderId="10" xfId="0" applyNumberFormat="1" applyFont="1" applyBorder="1" applyAlignment="1" quotePrefix="1">
      <alignment horizontal="center" wrapText="1"/>
    </xf>
    <xf numFmtId="211" fontId="0" fillId="0" borderId="0" xfId="0" applyNumberFormat="1" applyFont="1" applyBorder="1" applyAlignment="1">
      <alignment/>
    </xf>
    <xf numFmtId="0" fontId="0" fillId="0" borderId="0" xfId="72" applyFont="1" applyBorder="1">
      <alignment/>
      <protection/>
    </xf>
    <xf numFmtId="222" fontId="1" fillId="0" borderId="0" xfId="44" applyNumberFormat="1" applyFont="1" applyFill="1" applyBorder="1" applyAlignment="1">
      <alignment/>
    </xf>
    <xf numFmtId="222" fontId="6" fillId="0" borderId="0" xfId="0" applyNumberFormat="1" applyFont="1" applyFill="1" applyBorder="1" applyAlignment="1">
      <alignment/>
    </xf>
    <xf numFmtId="222" fontId="1" fillId="0" borderId="10" xfId="0" applyNumberFormat="1" applyFont="1" applyFill="1" applyBorder="1" applyAlignment="1" quotePrefix="1">
      <alignment horizontal="center"/>
    </xf>
    <xf numFmtId="222" fontId="1" fillId="0" borderId="0" xfId="0" applyNumberFormat="1" applyFont="1" applyFill="1" applyBorder="1" applyAlignment="1">
      <alignment horizontal="center"/>
    </xf>
    <xf numFmtId="222" fontId="1" fillId="0" borderId="0" xfId="43" applyNumberFormat="1" applyFont="1" applyFill="1" applyAlignment="1">
      <alignment/>
    </xf>
    <xf numFmtId="222" fontId="1" fillId="0" borderId="0" xfId="43" applyNumberFormat="1" applyFont="1" applyFill="1" applyBorder="1" applyAlignment="1">
      <alignment horizontal="center"/>
    </xf>
    <xf numFmtId="222" fontId="1" fillId="0" borderId="0" xfId="43" applyNumberFormat="1" applyFont="1" applyFill="1" applyBorder="1" applyAlignment="1">
      <alignment horizontal="right"/>
    </xf>
    <xf numFmtId="222" fontId="1" fillId="0" borderId="12" xfId="46" applyNumberFormat="1" applyFont="1" applyFill="1" applyBorder="1">
      <alignment/>
    </xf>
    <xf numFmtId="222" fontId="1" fillId="0" borderId="0" xfId="46" applyNumberFormat="1" applyFont="1" applyFill="1" applyBorder="1">
      <alignment/>
    </xf>
    <xf numFmtId="222" fontId="1" fillId="0" borderId="1" xfId="43" applyNumberFormat="1" applyFont="1" applyFill="1" applyBorder="1" applyAlignment="1">
      <alignment/>
    </xf>
    <xf numFmtId="222" fontId="1" fillId="0" borderId="1" xfId="46" applyNumberFormat="1" applyFont="1" applyFill="1" applyBorder="1">
      <alignment/>
    </xf>
    <xf numFmtId="222" fontId="1" fillId="0" borderId="1" xfId="0" applyNumberFormat="1" applyFont="1" applyFill="1" applyBorder="1" applyAlignment="1">
      <alignment/>
    </xf>
    <xf numFmtId="222" fontId="1" fillId="0" borderId="0" xfId="46" applyNumberFormat="1" applyFont="1" applyFill="1">
      <alignment/>
    </xf>
    <xf numFmtId="222" fontId="1" fillId="0" borderId="0" xfId="49" applyNumberFormat="1" applyFont="1" applyFill="1" applyBorder="1" applyAlignment="1">
      <alignment/>
    </xf>
    <xf numFmtId="222" fontId="8" fillId="0" borderId="0" xfId="44" applyNumberFormat="1" applyFont="1" applyFill="1" applyBorder="1" applyAlignment="1">
      <alignment/>
    </xf>
    <xf numFmtId="187" fontId="0" fillId="0" borderId="1" xfId="46" applyFont="1" applyFill="1" applyBorder="1">
      <alignment/>
    </xf>
    <xf numFmtId="184" fontId="0" fillId="0" borderId="0" xfId="43" applyFont="1" applyFill="1" applyBorder="1" applyAlignment="1">
      <alignment/>
    </xf>
    <xf numFmtId="184" fontId="0" fillId="0" borderId="1" xfId="43" applyFont="1" applyFill="1" applyBorder="1" applyAlignment="1">
      <alignment/>
    </xf>
    <xf numFmtId="195" fontId="1" fillId="0" borderId="10" xfId="49" applyNumberFormat="1" applyFont="1" applyBorder="1" applyAlignment="1">
      <alignment/>
    </xf>
    <xf numFmtId="216" fontId="1" fillId="0" borderId="14" xfId="49" applyNumberFormat="1" applyFont="1" applyBorder="1" applyAlignment="1">
      <alignment/>
    </xf>
    <xf numFmtId="216" fontId="1" fillId="0" borderId="0" xfId="49" applyNumberFormat="1" applyFont="1" applyFill="1" applyAlignment="1">
      <alignment/>
    </xf>
    <xf numFmtId="216" fontId="0" fillId="0" borderId="0" xfId="49" applyNumberFormat="1" applyFont="1" applyFill="1" applyAlignment="1">
      <alignment/>
    </xf>
    <xf numFmtId="195" fontId="1" fillId="0" borderId="1" xfId="43" applyNumberFormat="1" applyFont="1" applyFill="1" applyBorder="1" applyAlignment="1">
      <alignment/>
    </xf>
    <xf numFmtId="195" fontId="0" fillId="0" borderId="1" xfId="43" applyNumberFormat="1" applyFont="1" applyFill="1" applyBorder="1" applyAlignment="1">
      <alignment/>
    </xf>
    <xf numFmtId="193" fontId="0" fillId="0" borderId="14" xfId="52" applyFont="1" applyBorder="1" applyAlignment="1">
      <alignment/>
    </xf>
    <xf numFmtId="195" fontId="1" fillId="0" borderId="14" xfId="53" applyNumberFormat="1" applyFont="1" applyBorder="1">
      <alignment/>
    </xf>
    <xf numFmtId="195" fontId="0" fillId="0" borderId="14" xfId="53" applyNumberFormat="1" applyFont="1" applyBorder="1">
      <alignment/>
    </xf>
    <xf numFmtId="216" fontId="1" fillId="0" borderId="1" xfId="49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13" fontId="0" fillId="0" borderId="10" xfId="0" applyNumberFormat="1" applyFont="1" applyFill="1" applyBorder="1" applyAlignment="1" quotePrefix="1">
      <alignment horizontal="center" wrapText="1"/>
    </xf>
    <xf numFmtId="195" fontId="0" fillId="0" borderId="0" xfId="54" applyFont="1" applyFill="1" applyBorder="1">
      <alignment/>
    </xf>
    <xf numFmtId="187" fontId="0" fillId="0" borderId="12" xfId="46" applyFont="1" applyFill="1" applyBorder="1">
      <alignment/>
    </xf>
    <xf numFmtId="187" fontId="0" fillId="0" borderId="0" xfId="46" applyFont="1" applyFill="1" applyBorder="1">
      <alignment/>
    </xf>
    <xf numFmtId="185" fontId="0" fillId="0" borderId="15" xfId="44" applyFont="1" applyFill="1" applyBorder="1" applyAlignment="1">
      <alignment/>
    </xf>
    <xf numFmtId="195" fontId="0" fillId="0" borderId="10" xfId="46" applyNumberFormat="1" applyFont="1" applyFill="1" applyBorder="1">
      <alignment/>
    </xf>
    <xf numFmtId="41" fontId="0" fillId="0" borderId="0" xfId="73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12" fontId="1" fillId="0" borderId="0" xfId="43" applyNumberFormat="1" applyFont="1" applyFill="1" applyBorder="1" applyAlignment="1">
      <alignment/>
    </xf>
    <xf numFmtId="184" fontId="1" fillId="0" borderId="0" xfId="43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13" fontId="1" fillId="0" borderId="10" xfId="0" applyNumberFormat="1" applyFont="1" applyFill="1" applyBorder="1" applyAlignment="1" quotePrefix="1">
      <alignment horizontal="center" wrapText="1"/>
    </xf>
    <xf numFmtId="213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193" fontId="0" fillId="0" borderId="0" xfId="52" applyFont="1" applyFill="1" applyBorder="1" applyAlignment="1">
      <alignment/>
    </xf>
    <xf numFmtId="195" fontId="0" fillId="0" borderId="0" xfId="54" applyFont="1" applyFill="1" applyBorder="1">
      <alignment/>
    </xf>
    <xf numFmtId="195" fontId="1" fillId="0" borderId="0" xfId="54" applyFont="1" applyFill="1" applyBorder="1">
      <alignment/>
    </xf>
    <xf numFmtId="0" fontId="0" fillId="0" borderId="1" xfId="0" applyFont="1" applyFill="1" applyBorder="1" applyAlignment="1">
      <alignment horizontal="left"/>
    </xf>
    <xf numFmtId="185" fontId="0" fillId="0" borderId="1" xfId="44" applyFont="1" applyFill="1" applyBorder="1" applyAlignment="1">
      <alignment/>
    </xf>
    <xf numFmtId="0" fontId="0" fillId="0" borderId="1" xfId="0" applyFont="1" applyFill="1" applyBorder="1" applyAlignment="1" quotePrefix="1">
      <alignment horizontal="left"/>
    </xf>
    <xf numFmtId="185" fontId="0" fillId="0" borderId="12" xfId="44" applyFont="1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187" fontId="0" fillId="0" borderId="0" xfId="46" applyFont="1" applyFill="1" applyBorder="1">
      <alignment/>
    </xf>
    <xf numFmtId="0" fontId="0" fillId="0" borderId="0" xfId="0" applyFont="1" applyFill="1" applyBorder="1" applyAlignment="1">
      <alignment horizontal="left"/>
    </xf>
    <xf numFmtId="212" fontId="0" fillId="0" borderId="0" xfId="44" applyNumberFormat="1" applyFont="1" applyFill="1" applyBorder="1" applyAlignment="1">
      <alignment/>
    </xf>
    <xf numFmtId="37" fontId="0" fillId="0" borderId="0" xfId="43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87" fontId="1" fillId="0" borderId="12" xfId="46" applyFont="1" applyFill="1" applyBorder="1">
      <alignment/>
    </xf>
    <xf numFmtId="187" fontId="0" fillId="0" borderId="12" xfId="46" applyFont="1" applyFill="1" applyBorder="1">
      <alignment/>
    </xf>
    <xf numFmtId="187" fontId="1" fillId="0" borderId="0" xfId="46" applyFont="1" applyFill="1" applyBorder="1">
      <alignment/>
    </xf>
    <xf numFmtId="184" fontId="0" fillId="0" borderId="0" xfId="43" applyNumberFormat="1" applyFont="1" applyFill="1" applyBorder="1" applyAlignment="1">
      <alignment/>
    </xf>
    <xf numFmtId="0" fontId="0" fillId="0" borderId="15" xfId="0" applyFont="1" applyFill="1" applyBorder="1" applyAlignment="1" quotePrefix="1">
      <alignment horizontal="left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87" fontId="0" fillId="0" borderId="15" xfId="46" applyFont="1" applyFill="1" applyBorder="1">
      <alignment/>
    </xf>
    <xf numFmtId="185" fontId="1" fillId="0" borderId="15" xfId="44" applyFont="1" applyFill="1" applyBorder="1" applyAlignment="1">
      <alignment/>
    </xf>
    <xf numFmtId="185" fontId="0" fillId="0" borderId="15" xfId="44" applyFont="1" applyFill="1" applyBorder="1" applyAlignment="1">
      <alignment/>
    </xf>
    <xf numFmtId="195" fontId="1" fillId="0" borderId="10" xfId="46" applyNumberFormat="1" applyFont="1" applyFill="1" applyBorder="1">
      <alignment/>
    </xf>
    <xf numFmtId="195" fontId="0" fillId="0" borderId="10" xfId="46" applyNumberFormat="1" applyFont="1" applyFill="1" applyBorder="1">
      <alignment/>
    </xf>
    <xf numFmtId="41" fontId="0" fillId="0" borderId="10" xfId="73" applyNumberFormat="1" applyFont="1" applyFill="1" applyBorder="1">
      <alignment/>
      <protection/>
    </xf>
    <xf numFmtId="41" fontId="0" fillId="0" borderId="0" xfId="73" applyNumberFormat="1" applyFont="1" applyFill="1" applyBorder="1">
      <alignment/>
      <protection/>
    </xf>
    <xf numFmtId="41" fontId="1" fillId="0" borderId="0" xfId="73" applyNumberFormat="1" applyFont="1" applyFill="1" applyBorder="1">
      <alignment/>
      <protection/>
    </xf>
    <xf numFmtId="197" fontId="0" fillId="0" borderId="0" xfId="54" applyNumberFormat="1" applyFont="1" applyFill="1" applyBorder="1">
      <alignment/>
    </xf>
    <xf numFmtId="197" fontId="0" fillId="0" borderId="10" xfId="54" applyNumberFormat="1" applyFont="1" applyFill="1" applyBorder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Border="1" applyAlignment="1">
      <alignment/>
    </xf>
    <xf numFmtId="211" fontId="0" fillId="0" borderId="0" xfId="0" applyNumberFormat="1" applyFont="1" applyFill="1" applyBorder="1" applyAlignment="1" quotePrefix="1">
      <alignment horizontal="center"/>
    </xf>
    <xf numFmtId="216" fontId="0" fillId="0" borderId="0" xfId="49" applyNumberFormat="1" applyFont="1" applyFill="1" applyBorder="1" applyAlignment="1">
      <alignment/>
    </xf>
    <xf numFmtId="195" fontId="0" fillId="0" borderId="0" xfId="43" applyNumberFormat="1" applyFont="1" applyFill="1" applyBorder="1" applyAlignment="1">
      <alignment/>
    </xf>
    <xf numFmtId="15" fontId="0" fillId="0" borderId="15" xfId="72" applyNumberFormat="1" applyFont="1" applyFill="1" applyBorder="1" applyAlignment="1" quotePrefix="1">
      <alignment horizontal="center" wrapText="1"/>
      <protection/>
    </xf>
    <xf numFmtId="0" fontId="0" fillId="0" borderId="1" xfId="72" applyFont="1" applyFill="1" applyBorder="1">
      <alignment/>
      <protection/>
    </xf>
    <xf numFmtId="0" fontId="9" fillId="0" borderId="0" xfId="0" applyFont="1" applyFill="1" applyAlignment="1" quotePrefix="1">
      <alignment horizontal="left"/>
    </xf>
    <xf numFmtId="0" fontId="6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22" fontId="1" fillId="0" borderId="10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222" fontId="1" fillId="0" borderId="15" xfId="72" applyNumberFormat="1" applyFont="1" applyFill="1" applyBorder="1" applyAlignment="1" quotePrefix="1">
      <alignment horizontal="center" wrapText="1"/>
      <protection/>
    </xf>
    <xf numFmtId="0" fontId="0" fillId="0" borderId="15" xfId="72" applyFont="1" applyFill="1" applyBorder="1" applyAlignment="1">
      <alignment wrapText="1"/>
      <protection/>
    </xf>
    <xf numFmtId="15" fontId="0" fillId="0" borderId="0" xfId="72" applyNumberFormat="1" applyFont="1" applyFill="1" applyBorder="1" applyAlignment="1" quotePrefix="1">
      <alignment horizontal="center" wrapText="1"/>
      <protection/>
    </xf>
    <xf numFmtId="0" fontId="1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211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95" fontId="1" fillId="0" borderId="0" xfId="49" applyNumberFormat="1" applyFont="1" applyFill="1" applyAlignment="1">
      <alignment/>
    </xf>
    <xf numFmtId="193" fontId="0" fillId="0" borderId="0" xfId="52" applyFont="1" applyFill="1" applyAlignment="1">
      <alignment/>
    </xf>
    <xf numFmtId="195" fontId="12" fillId="0" borderId="0" xfId="54" applyFont="1" applyFill="1">
      <alignment/>
    </xf>
    <xf numFmtId="193" fontId="0" fillId="0" borderId="0" xfId="52" applyFont="1" applyFill="1" applyAlignment="1">
      <alignment/>
    </xf>
    <xf numFmtId="187" fontId="0" fillId="0" borderId="0" xfId="46" applyFont="1" applyFill="1">
      <alignment/>
    </xf>
    <xf numFmtId="206" fontId="1" fillId="0" borderId="0" xfId="43" applyNumberFormat="1" applyFont="1" applyFill="1" applyAlignment="1">
      <alignment/>
    </xf>
    <xf numFmtId="185" fontId="0" fillId="0" borderId="0" xfId="44" applyFont="1" applyFill="1" applyAlignment="1">
      <alignment/>
    </xf>
    <xf numFmtId="185" fontId="0" fillId="0" borderId="0" xfId="44" applyFont="1" applyFill="1" applyAlignment="1">
      <alignment/>
    </xf>
    <xf numFmtId="212" fontId="1" fillId="0" borderId="0" xfId="43" applyNumberFormat="1" applyFont="1" applyFill="1" applyAlignment="1">
      <alignment/>
    </xf>
    <xf numFmtId="206" fontId="0" fillId="0" borderId="0" xfId="43" applyNumberFormat="1" applyFont="1" applyFill="1" applyAlignment="1">
      <alignment/>
    </xf>
    <xf numFmtId="187" fontId="13" fillId="0" borderId="12" xfId="46" applyFont="1" applyFill="1" applyBorder="1">
      <alignment/>
    </xf>
    <xf numFmtId="187" fontId="12" fillId="0" borderId="12" xfId="46" applyFont="1" applyFill="1" applyBorder="1">
      <alignment/>
    </xf>
    <xf numFmtId="187" fontId="13" fillId="0" borderId="0" xfId="46" applyFont="1" applyFill="1" applyBorder="1">
      <alignment/>
    </xf>
    <xf numFmtId="187" fontId="12" fillId="0" borderId="0" xfId="46" applyFont="1" applyFill="1" applyBorder="1">
      <alignment/>
    </xf>
    <xf numFmtId="187" fontId="0" fillId="0" borderId="0" xfId="46" applyFont="1" applyFill="1" applyBorder="1" applyAlignment="1">
      <alignment/>
    </xf>
    <xf numFmtId="184" fontId="1" fillId="0" borderId="1" xfId="43" applyFont="1" applyFill="1" applyBorder="1" applyAlignment="1">
      <alignment/>
    </xf>
    <xf numFmtId="0" fontId="0" fillId="0" borderId="0" xfId="0" applyFont="1" applyFill="1" applyAlignment="1" quotePrefix="1">
      <alignment horizontal="left"/>
    </xf>
    <xf numFmtId="187" fontId="12" fillId="0" borderId="0" xfId="46" applyFont="1" applyFill="1">
      <alignment/>
    </xf>
    <xf numFmtId="222" fontId="0" fillId="0" borderId="0" xfId="0" applyNumberFormat="1" applyFont="1" applyFill="1" applyAlignment="1">
      <alignment/>
    </xf>
    <xf numFmtId="187" fontId="12" fillId="0" borderId="1" xfId="46" applyFont="1" applyFill="1" applyBorder="1">
      <alignment/>
    </xf>
    <xf numFmtId="0" fontId="0" fillId="0" borderId="1" xfId="72" applyFont="1" applyFill="1" applyBorder="1" applyAlignment="1">
      <alignment horizontal="left"/>
      <protection/>
    </xf>
    <xf numFmtId="195" fontId="13" fillId="0" borderId="1" xfId="54" applyFont="1" applyFill="1" applyBorder="1">
      <alignment/>
    </xf>
    <xf numFmtId="195" fontId="0" fillId="0" borderId="1" xfId="54" applyFont="1" applyFill="1" applyBorder="1">
      <alignment/>
    </xf>
    <xf numFmtId="195" fontId="0" fillId="0" borderId="0" xfId="0" applyNumberFormat="1" applyFont="1" applyFill="1" applyAlignment="1">
      <alignment/>
    </xf>
    <xf numFmtId="0" fontId="0" fillId="0" borderId="0" xfId="72" applyFont="1" applyFill="1" applyBorder="1" applyAlignment="1">
      <alignment horizontal="left"/>
      <protection/>
    </xf>
    <xf numFmtId="0" fontId="0" fillId="0" borderId="0" xfId="72" applyFont="1" applyFill="1" applyBorder="1">
      <alignment/>
      <protection/>
    </xf>
    <xf numFmtId="195" fontId="1" fillId="0" borderId="0" xfId="49" applyNumberFormat="1" applyFont="1" applyFill="1" applyBorder="1" applyAlignment="1">
      <alignment/>
    </xf>
    <xf numFmtId="195" fontId="12" fillId="0" borderId="0" xfId="54" applyFont="1" applyFill="1" applyBorder="1">
      <alignment/>
    </xf>
    <xf numFmtId="204" fontId="0" fillId="0" borderId="0" xfId="46" applyNumberFormat="1" applyFont="1" applyFill="1">
      <alignment/>
    </xf>
    <xf numFmtId="42" fontId="0" fillId="0" borderId="1" xfId="72" applyNumberFormat="1" applyFont="1" applyFill="1" applyBorder="1">
      <alignment/>
      <protection/>
    </xf>
    <xf numFmtId="204" fontId="0" fillId="0" borderId="1" xfId="46" applyNumberFormat="1" applyFont="1" applyFill="1" applyBorder="1">
      <alignment/>
    </xf>
    <xf numFmtId="42" fontId="0" fillId="0" borderId="1" xfId="72" applyNumberFormat="1" applyFont="1" applyFill="1" applyBorder="1">
      <alignment/>
      <protection/>
    </xf>
    <xf numFmtId="185" fontId="1" fillId="0" borderId="0" xfId="44" applyFont="1" applyFill="1" applyAlignment="1">
      <alignment/>
    </xf>
    <xf numFmtId="185" fontId="8" fillId="0" borderId="0" xfId="44" applyFont="1" applyFill="1" applyAlignment="1">
      <alignment/>
    </xf>
    <xf numFmtId="185" fontId="5" fillId="0" borderId="0" xfId="44" applyFont="1" applyFill="1" applyAlignment="1">
      <alignment/>
    </xf>
    <xf numFmtId="185" fontId="0" fillId="0" borderId="0" xfId="44" applyFont="1" applyFill="1" applyAlignment="1">
      <alignment/>
    </xf>
    <xf numFmtId="0" fontId="0" fillId="0" borderId="1" xfId="0" applyFont="1" applyFill="1" applyBorder="1" applyAlignment="1">
      <alignment/>
    </xf>
    <xf numFmtId="212" fontId="1" fillId="0" borderId="1" xfId="43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3" fontId="1" fillId="0" borderId="0" xfId="43" applyNumberFormat="1" applyFont="1" applyFill="1" applyBorder="1" applyAlignment="1">
      <alignment/>
    </xf>
    <xf numFmtId="211" fontId="14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</cellXfs>
  <cellStyles count="63">
    <cellStyle name="Normal" xfId="0"/>
    <cellStyle name="%NO SIGN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[0] - Credits" xfId="45"/>
    <cellStyle name="Comma [0] - Debits" xfId="46"/>
    <cellStyle name="Comma-Credits" xfId="47"/>
    <cellStyle name="Comma-Debits" xfId="48"/>
    <cellStyle name="Currency" xfId="49"/>
    <cellStyle name="Currency - Credits" xfId="50"/>
    <cellStyle name="Currency - Debits" xfId="51"/>
    <cellStyle name="Currency [0]" xfId="52"/>
    <cellStyle name="Currency [0] - Credits" xfId="53"/>
    <cellStyle name="Currency [0] - Debits" xfId="54"/>
    <cellStyle name="DASH" xfId="55"/>
    <cellStyle name="DASH $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te" xfId="68"/>
    <cellStyle name="Output" xfId="69"/>
    <cellStyle name="Percent" xfId="70"/>
    <cellStyle name="thick" xfId="71"/>
    <cellStyle name="Thick Line" xfId="72"/>
    <cellStyle name="Thin Line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showGridLines="0" tabSelected="1" zoomScalePageLayoutView="0" workbookViewId="0" topLeftCell="A25">
      <selection activeCell="E26" sqref="E26"/>
    </sheetView>
  </sheetViews>
  <sheetFormatPr defaultColWidth="9.00390625" defaultRowHeight="15.75"/>
  <cols>
    <col min="1" max="3" width="2.625" style="0" customWidth="1"/>
    <col min="4" max="4" width="39.375" style="0" customWidth="1"/>
    <col min="5" max="5" width="16.75390625" style="13" customWidth="1"/>
    <col min="6" max="6" width="1.4921875" style="0" customWidth="1"/>
    <col min="7" max="7" width="16.75390625" style="5" customWidth="1"/>
    <col min="8" max="8" width="1.875" style="1" customWidth="1"/>
    <col min="10" max="10" width="2.125" style="0" hidden="1" customWidth="1"/>
    <col min="11" max="11" width="12.00390625" style="5" hidden="1" customWidth="1"/>
    <col min="12" max="12" width="2.625" style="1" customWidth="1"/>
    <col min="13" max="13" width="11.625" style="1" customWidth="1"/>
  </cols>
  <sheetData>
    <row r="1" spans="1:11" s="2" customFormat="1" ht="18" customHeight="1">
      <c r="A1" s="175" t="str">
        <f>earnings!A1</f>
        <v>FIRAN TECHNOLOGY GROUP CORPORATION</v>
      </c>
      <c r="G1" s="3"/>
      <c r="H1" s="64"/>
      <c r="K1" s="64"/>
    </row>
    <row r="2" spans="1:7" s="64" customFormat="1" ht="18" customHeight="1">
      <c r="A2" s="111" t="s">
        <v>56</v>
      </c>
      <c r="G2" s="4"/>
    </row>
    <row r="3" spans="1:13" s="2" customFormat="1" ht="18" customHeight="1" thickBot="1">
      <c r="A3" s="83"/>
      <c r="B3" s="98"/>
      <c r="C3" s="98"/>
      <c r="D3" s="98"/>
      <c r="E3" s="98"/>
      <c r="F3" s="98"/>
      <c r="G3" s="97"/>
      <c r="H3" s="64"/>
      <c r="L3" s="64"/>
      <c r="M3" s="64"/>
    </row>
    <row r="4" spans="1:14" s="6" customFormat="1" ht="33" customHeight="1" thickBot="1">
      <c r="A4" s="53" t="s">
        <v>12</v>
      </c>
      <c r="B4" s="176"/>
      <c r="C4" s="176"/>
      <c r="D4" s="176"/>
      <c r="E4" s="177" t="s">
        <v>104</v>
      </c>
      <c r="F4" s="178"/>
      <c r="G4" s="179" t="s">
        <v>71</v>
      </c>
      <c r="K4" s="180"/>
      <c r="L4" s="181"/>
      <c r="N4" s="181"/>
    </row>
    <row r="5" spans="1:12" s="14" customFormat="1" ht="15" customHeight="1">
      <c r="A5" s="15"/>
      <c r="B5" s="17"/>
      <c r="C5" s="15"/>
      <c r="D5" s="15"/>
      <c r="E5" s="67"/>
      <c r="F5" s="15"/>
      <c r="G5" s="50"/>
      <c r="H5" s="50"/>
      <c r="J5" s="15"/>
      <c r="K5" s="50"/>
      <c r="L5" s="19"/>
    </row>
    <row r="6" spans="1:12" s="14" customFormat="1" ht="15" customHeight="1">
      <c r="A6" s="13" t="s">
        <v>1</v>
      </c>
      <c r="D6" s="20"/>
      <c r="E6" s="13"/>
      <c r="F6" s="20"/>
      <c r="G6" s="20"/>
      <c r="H6" s="15"/>
      <c r="L6" s="15"/>
    </row>
    <row r="7" spans="4:12" s="14" customFormat="1" ht="15" customHeight="1">
      <c r="D7" s="20"/>
      <c r="E7" s="13"/>
      <c r="F7" s="20"/>
      <c r="G7" s="20"/>
      <c r="H7" s="15"/>
      <c r="L7" s="15"/>
    </row>
    <row r="8" spans="1:12" s="14" customFormat="1" ht="15" customHeight="1">
      <c r="A8" s="14" t="s">
        <v>2</v>
      </c>
      <c r="D8" s="20"/>
      <c r="E8" s="13"/>
      <c r="F8" s="20"/>
      <c r="G8" s="21"/>
      <c r="H8" s="15"/>
      <c r="L8" s="15"/>
    </row>
    <row r="9" spans="2:12" s="14" customFormat="1" ht="15" customHeight="1">
      <c r="B9" s="14" t="s">
        <v>8</v>
      </c>
      <c r="D9" s="20"/>
      <c r="E9" s="42">
        <v>0</v>
      </c>
      <c r="F9" s="20"/>
      <c r="G9" s="22">
        <v>196</v>
      </c>
      <c r="H9" s="15"/>
      <c r="K9" s="22">
        <v>1073</v>
      </c>
      <c r="L9" s="15"/>
    </row>
    <row r="10" spans="2:12" s="14" customFormat="1" ht="15" customHeight="1">
      <c r="B10" s="14" t="s">
        <v>18</v>
      </c>
      <c r="D10" s="20"/>
      <c r="E10" s="43">
        <f>10673-6</f>
        <v>10667</v>
      </c>
      <c r="F10" s="20"/>
      <c r="G10" s="23">
        <v>9332</v>
      </c>
      <c r="H10" s="15"/>
      <c r="K10" s="23">
        <v>10479</v>
      </c>
      <c r="L10" s="15"/>
    </row>
    <row r="11" spans="2:12" s="14" customFormat="1" ht="15" customHeight="1">
      <c r="B11" s="14" t="s">
        <v>48</v>
      </c>
      <c r="D11" s="20"/>
      <c r="E11" s="43">
        <v>512</v>
      </c>
      <c r="F11" s="20"/>
      <c r="G11" s="102">
        <v>448</v>
      </c>
      <c r="H11" s="15"/>
      <c r="K11" s="23">
        <v>224</v>
      </c>
      <c r="L11" s="15"/>
    </row>
    <row r="12" spans="2:12" s="14" customFormat="1" ht="15" customHeight="1">
      <c r="B12" s="14" t="s">
        <v>49</v>
      </c>
      <c r="E12" s="43">
        <v>8621</v>
      </c>
      <c r="G12" s="23">
        <v>8726</v>
      </c>
      <c r="H12" s="15"/>
      <c r="K12" s="23">
        <v>8723</v>
      </c>
      <c r="L12" s="15"/>
    </row>
    <row r="13" spans="2:11" s="15" customFormat="1" ht="15" customHeight="1">
      <c r="B13" s="15" t="s">
        <v>3</v>
      </c>
      <c r="E13" s="45">
        <f>325+80</f>
        <v>405</v>
      </c>
      <c r="G13" s="25">
        <v>669</v>
      </c>
      <c r="K13" s="25">
        <f>411+147</f>
        <v>558</v>
      </c>
    </row>
    <row r="14" spans="1:11" s="15" customFormat="1" ht="15" customHeight="1">
      <c r="A14" s="18"/>
      <c r="B14" s="94" t="s">
        <v>59</v>
      </c>
      <c r="C14" s="18"/>
      <c r="D14" s="18"/>
      <c r="E14" s="44">
        <v>667</v>
      </c>
      <c r="F14" s="18"/>
      <c r="G14" s="24">
        <v>667</v>
      </c>
      <c r="K14" s="25"/>
    </row>
    <row r="15" spans="5:12" s="17" customFormat="1" ht="15" customHeight="1">
      <c r="E15" s="45">
        <f>SUM(E9:E14)</f>
        <v>20872</v>
      </c>
      <c r="G15" s="25">
        <f>SUM(G9:G14)</f>
        <v>20038</v>
      </c>
      <c r="H15" s="26"/>
      <c r="J15" s="26"/>
      <c r="K15" s="26">
        <f>SUM(K9:K13)</f>
        <v>21057</v>
      </c>
      <c r="L15" s="15"/>
    </row>
    <row r="16" spans="5:12" s="17" customFormat="1" ht="15" customHeight="1">
      <c r="E16" s="45"/>
      <c r="H16" s="26"/>
      <c r="J16" s="26"/>
      <c r="K16" s="26"/>
      <c r="L16" s="15"/>
    </row>
    <row r="17" spans="1:12" s="17" customFormat="1" ht="15" customHeight="1">
      <c r="A17" s="27" t="s">
        <v>60</v>
      </c>
      <c r="E17" s="45">
        <v>4444</v>
      </c>
      <c r="G17" s="52">
        <v>4024</v>
      </c>
      <c r="K17" s="25">
        <v>7089</v>
      </c>
      <c r="L17" s="15"/>
    </row>
    <row r="18" spans="1:12" s="17" customFormat="1" ht="15" customHeight="1">
      <c r="A18" s="89" t="s">
        <v>61</v>
      </c>
      <c r="B18" s="90"/>
      <c r="C18" s="90"/>
      <c r="D18" s="90"/>
      <c r="E18" s="45">
        <v>1039</v>
      </c>
      <c r="F18" s="90"/>
      <c r="G18" s="52">
        <v>1039</v>
      </c>
      <c r="J18" s="28"/>
      <c r="K18" s="24">
        <v>4549</v>
      </c>
      <c r="L18" s="15"/>
    </row>
    <row r="19" spans="1:12" s="17" customFormat="1" ht="15" customHeight="1">
      <c r="A19" s="73" t="s">
        <v>62</v>
      </c>
      <c r="B19" s="74"/>
      <c r="C19" s="74"/>
      <c r="D19" s="74"/>
      <c r="E19" s="44">
        <v>316</v>
      </c>
      <c r="F19" s="74"/>
      <c r="G19" s="103">
        <v>336</v>
      </c>
      <c r="K19" s="25"/>
      <c r="L19" s="15"/>
    </row>
    <row r="20" spans="1:12" s="14" customFormat="1" ht="15" customHeight="1" thickBot="1">
      <c r="A20" s="29"/>
      <c r="B20" s="29"/>
      <c r="C20" s="29"/>
      <c r="D20" s="29"/>
      <c r="E20" s="46">
        <f>SUM(E15:E19)</f>
        <v>26671</v>
      </c>
      <c r="F20" s="29"/>
      <c r="G20" s="30">
        <f>SUM(G15:G19)</f>
        <v>25437</v>
      </c>
      <c r="H20" s="32"/>
      <c r="J20" s="31"/>
      <c r="K20" s="30">
        <f>SUM(K15:K18)</f>
        <v>32695</v>
      </c>
      <c r="L20" s="15"/>
    </row>
    <row r="21" spans="1:12" s="14" customFormat="1" ht="15" customHeight="1">
      <c r="A21" s="16"/>
      <c r="B21" s="16"/>
      <c r="C21" s="16"/>
      <c r="D21" s="16"/>
      <c r="E21" s="13"/>
      <c r="F21" s="16"/>
      <c r="H21" s="32"/>
      <c r="J21" s="32"/>
      <c r="K21" s="32"/>
      <c r="L21" s="15"/>
    </row>
    <row r="22" spans="1:12" s="14" customFormat="1" ht="15" customHeight="1">
      <c r="A22" s="13" t="s">
        <v>4</v>
      </c>
      <c r="E22" s="13"/>
      <c r="H22" s="15"/>
      <c r="L22" s="15"/>
    </row>
    <row r="23" spans="5:12" s="14" customFormat="1" ht="15" customHeight="1">
      <c r="E23" s="13"/>
      <c r="H23" s="15"/>
      <c r="L23" s="15"/>
    </row>
    <row r="24" spans="1:12" s="14" customFormat="1" ht="15" customHeight="1">
      <c r="A24" s="14" t="s">
        <v>2</v>
      </c>
      <c r="D24" s="33"/>
      <c r="E24" s="13"/>
      <c r="F24" s="33"/>
      <c r="H24" s="15"/>
      <c r="L24" s="15"/>
    </row>
    <row r="25" spans="2:12" s="14" customFormat="1" ht="15" customHeight="1">
      <c r="B25" s="14" t="s">
        <v>87</v>
      </c>
      <c r="D25" s="33"/>
      <c r="E25" s="42">
        <f>-192+770</f>
        <v>578</v>
      </c>
      <c r="F25" s="33"/>
      <c r="G25" s="22">
        <v>0</v>
      </c>
      <c r="H25" s="51"/>
      <c r="J25" s="22"/>
      <c r="K25" s="22">
        <v>0</v>
      </c>
      <c r="L25" s="15"/>
    </row>
    <row r="26" spans="2:12" s="14" customFormat="1" ht="15" customHeight="1">
      <c r="B26" s="14" t="s">
        <v>50</v>
      </c>
      <c r="D26" s="34"/>
      <c r="E26" s="43">
        <f>8991</f>
        <v>8991</v>
      </c>
      <c r="F26" s="34"/>
      <c r="G26" s="23">
        <v>7964</v>
      </c>
      <c r="H26" s="32"/>
      <c r="J26" s="35"/>
      <c r="K26" s="23">
        <v>8567</v>
      </c>
      <c r="L26" s="15"/>
    </row>
    <row r="27" spans="2:12" s="14" customFormat="1" ht="15" customHeight="1">
      <c r="B27" s="14" t="s">
        <v>72</v>
      </c>
      <c r="D27" s="34"/>
      <c r="E27" s="43">
        <v>36</v>
      </c>
      <c r="F27" s="34"/>
      <c r="G27" s="23">
        <v>152</v>
      </c>
      <c r="H27" s="32"/>
      <c r="J27" s="35"/>
      <c r="K27" s="23"/>
      <c r="L27" s="15"/>
    </row>
    <row r="28" spans="1:12" s="14" customFormat="1" ht="15" customHeight="1">
      <c r="A28" s="18"/>
      <c r="B28" s="18" t="s">
        <v>63</v>
      </c>
      <c r="C28" s="18"/>
      <c r="D28" s="36"/>
      <c r="E28" s="44">
        <v>1815</v>
      </c>
      <c r="F28" s="36"/>
      <c r="G28" s="24">
        <v>3059</v>
      </c>
      <c r="H28" s="32"/>
      <c r="J28" s="37"/>
      <c r="K28" s="24">
        <v>1020</v>
      </c>
      <c r="L28" s="15"/>
    </row>
    <row r="29" spans="1:11" s="15" customFormat="1" ht="15" customHeight="1">
      <c r="A29" s="17"/>
      <c r="B29" s="17"/>
      <c r="C29" s="17"/>
      <c r="D29" s="17"/>
      <c r="E29" s="45">
        <f>SUM(E25:E28)</f>
        <v>11420</v>
      </c>
      <c r="F29" s="17"/>
      <c r="G29" s="25">
        <f>SUM(G25:G28)</f>
        <v>11175</v>
      </c>
      <c r="H29" s="38"/>
      <c r="J29" s="38"/>
      <c r="K29" s="38">
        <f>SUM(K25:K28)</f>
        <v>9587</v>
      </c>
    </row>
    <row r="30" spans="1:11" s="15" customFormat="1" ht="15" customHeight="1">
      <c r="A30" s="17" t="s">
        <v>73</v>
      </c>
      <c r="B30" s="17"/>
      <c r="C30" s="17"/>
      <c r="D30" s="17"/>
      <c r="E30" s="45"/>
      <c r="F30" s="17"/>
      <c r="G30" s="25"/>
      <c r="H30" s="26"/>
      <c r="J30" s="26"/>
      <c r="K30" s="26">
        <v>5433</v>
      </c>
    </row>
    <row r="31" spans="1:11" s="15" customFormat="1" ht="15" customHeight="1" hidden="1">
      <c r="A31" s="17"/>
      <c r="B31" s="17" t="s">
        <v>74</v>
      </c>
      <c r="C31" s="17"/>
      <c r="D31" s="17"/>
      <c r="E31" s="45">
        <v>0</v>
      </c>
      <c r="F31" s="17"/>
      <c r="G31" s="25">
        <v>0</v>
      </c>
      <c r="H31" s="26"/>
      <c r="J31" s="26"/>
      <c r="K31" s="26"/>
    </row>
    <row r="32" spans="1:11" s="15" customFormat="1" ht="15" customHeight="1">
      <c r="A32" s="17"/>
      <c r="B32" s="17" t="s">
        <v>88</v>
      </c>
      <c r="C32" s="17"/>
      <c r="D32" s="17"/>
      <c r="E32" s="45">
        <v>2353</v>
      </c>
      <c r="F32" s="17"/>
      <c r="G32" s="25">
        <v>1746</v>
      </c>
      <c r="H32" s="38"/>
      <c r="J32" s="38"/>
      <c r="K32" s="38"/>
    </row>
    <row r="33" spans="1:11" s="15" customFormat="1" ht="15" customHeight="1">
      <c r="A33" s="28"/>
      <c r="B33" s="28" t="s">
        <v>89</v>
      </c>
      <c r="C33" s="28"/>
      <c r="D33" s="28"/>
      <c r="E33" s="45">
        <v>1209</v>
      </c>
      <c r="F33" s="28"/>
      <c r="G33" s="24">
        <v>914</v>
      </c>
      <c r="H33" s="26"/>
      <c r="J33" s="39"/>
      <c r="K33" s="39">
        <v>5433</v>
      </c>
    </row>
    <row r="34" spans="1:11" s="15" customFormat="1" ht="15" customHeight="1">
      <c r="A34" s="28"/>
      <c r="B34" s="28"/>
      <c r="C34" s="28"/>
      <c r="D34" s="28"/>
      <c r="E34" s="70">
        <f>SUM(E29:E33)</f>
        <v>14982</v>
      </c>
      <c r="F34" s="28"/>
      <c r="G34" s="40">
        <f>SUM(G29:G33)</f>
        <v>13835</v>
      </c>
      <c r="H34" s="26"/>
      <c r="J34" s="39"/>
      <c r="K34" s="40">
        <f>SUM(K29:K33)</f>
        <v>20453</v>
      </c>
    </row>
    <row r="35" spans="1:13" s="15" customFormat="1" ht="15" customHeight="1">
      <c r="A35" s="17" t="s">
        <v>98</v>
      </c>
      <c r="B35" s="17"/>
      <c r="C35" s="17"/>
      <c r="D35" s="17"/>
      <c r="E35" s="47"/>
      <c r="F35" s="17"/>
      <c r="H35" s="26"/>
      <c r="J35" s="26"/>
      <c r="M35" s="26"/>
    </row>
    <row r="36" spans="1:13" s="15" customFormat="1" ht="15" customHeight="1">
      <c r="A36" s="17"/>
      <c r="B36" s="17"/>
      <c r="C36" s="17"/>
      <c r="D36" s="17"/>
      <c r="E36" s="47"/>
      <c r="F36" s="17"/>
      <c r="H36" s="26"/>
      <c r="J36" s="26"/>
      <c r="M36" s="26"/>
    </row>
    <row r="37" spans="1:12" s="14" customFormat="1" ht="15" customHeight="1">
      <c r="A37" s="13" t="s">
        <v>5</v>
      </c>
      <c r="E37" s="13"/>
      <c r="H37" s="15"/>
      <c r="L37" s="15"/>
    </row>
    <row r="38" spans="2:12" s="5" customFormat="1" ht="15" customHeight="1">
      <c r="B38" s="113"/>
      <c r="E38" s="13"/>
      <c r="H38" s="6"/>
      <c r="L38" s="6"/>
    </row>
    <row r="39" spans="2:11" s="6" customFormat="1" ht="15" customHeight="1">
      <c r="B39" s="114" t="s">
        <v>75</v>
      </c>
      <c r="E39" s="124">
        <f>-10691+229</f>
        <v>-10462</v>
      </c>
      <c r="F39" s="125"/>
      <c r="G39" s="126">
        <v>-10691</v>
      </c>
      <c r="K39" s="115">
        <v>-171</v>
      </c>
    </row>
    <row r="40" spans="1:12" s="5" customFormat="1" ht="15" customHeight="1">
      <c r="A40" s="116"/>
      <c r="B40" s="117" t="s">
        <v>69</v>
      </c>
      <c r="C40" s="116"/>
      <c r="D40" s="116"/>
      <c r="E40" s="127">
        <v>-961</v>
      </c>
      <c r="F40" s="128"/>
      <c r="G40" s="129">
        <v>-801</v>
      </c>
      <c r="H40" s="6"/>
      <c r="J40" s="116"/>
      <c r="K40" s="118">
        <v>-8</v>
      </c>
      <c r="L40" s="6"/>
    </row>
    <row r="41" spans="1:12" s="5" customFormat="1" ht="15" customHeight="1">
      <c r="A41" s="6"/>
      <c r="B41" s="114"/>
      <c r="C41" s="6"/>
      <c r="D41" s="6"/>
      <c r="E41" s="124">
        <f>SUM(E39:E40)</f>
        <v>-11423</v>
      </c>
      <c r="F41" s="125"/>
      <c r="G41" s="126">
        <f>SUM(G39:G40)</f>
        <v>-11492</v>
      </c>
      <c r="H41" s="6"/>
      <c r="J41" s="6"/>
      <c r="K41" s="115"/>
      <c r="L41" s="6"/>
    </row>
    <row r="42" spans="2:12" s="5" customFormat="1" ht="15" customHeight="1">
      <c r="B42" s="113" t="s">
        <v>13</v>
      </c>
      <c r="E42" s="13"/>
      <c r="H42" s="6"/>
      <c r="L42" s="6"/>
    </row>
    <row r="43" spans="2:12" s="5" customFormat="1" ht="15" customHeight="1">
      <c r="B43" s="113"/>
      <c r="C43" s="5" t="s">
        <v>64</v>
      </c>
      <c r="E43" s="43">
        <v>12681</v>
      </c>
      <c r="G43" s="106">
        <v>12681</v>
      </c>
      <c r="H43" s="6"/>
      <c r="K43" s="106">
        <v>12681</v>
      </c>
      <c r="L43" s="6"/>
    </row>
    <row r="44" spans="2:12" s="5" customFormat="1" ht="15" customHeight="1">
      <c r="B44" s="119"/>
      <c r="C44" s="5" t="s">
        <v>65</v>
      </c>
      <c r="E44" s="43">
        <v>2218</v>
      </c>
      <c r="G44" s="106">
        <v>2218</v>
      </c>
      <c r="H44" s="6"/>
      <c r="K44" s="106">
        <v>2218</v>
      </c>
      <c r="L44" s="6"/>
    </row>
    <row r="45" spans="1:12" s="5" customFormat="1" ht="15" customHeight="1">
      <c r="A45" s="116"/>
      <c r="B45" s="117" t="s">
        <v>66</v>
      </c>
      <c r="C45" s="116"/>
      <c r="D45" s="116"/>
      <c r="E45" s="44">
        <v>8213</v>
      </c>
      <c r="F45" s="116"/>
      <c r="G45" s="104">
        <v>8195</v>
      </c>
      <c r="H45" s="6"/>
      <c r="K45" s="106">
        <v>7851</v>
      </c>
      <c r="L45" s="6"/>
    </row>
    <row r="46" spans="2:12" s="5" customFormat="1" ht="15" customHeight="1">
      <c r="B46" s="119"/>
      <c r="E46" s="43">
        <f>SUM(E41:E45)</f>
        <v>11689</v>
      </c>
      <c r="G46" s="106">
        <f>SUM(G41:G45)</f>
        <v>11602</v>
      </c>
      <c r="H46" s="6"/>
      <c r="K46" s="106"/>
      <c r="L46" s="6"/>
    </row>
    <row r="47" spans="1:12" s="5" customFormat="1" ht="15" customHeight="1" thickBot="1">
      <c r="A47" s="206"/>
      <c r="B47" s="206"/>
      <c r="C47" s="206"/>
      <c r="D47" s="206"/>
      <c r="E47" s="207">
        <f>+E34+E46</f>
        <v>26671</v>
      </c>
      <c r="F47" s="206"/>
      <c r="G47" s="208">
        <f>+G34+G46</f>
        <v>25437</v>
      </c>
      <c r="H47" s="62"/>
      <c r="J47" s="120"/>
      <c r="K47" s="121" t="e">
        <f>K34+#REF!</f>
        <v>#REF!</v>
      </c>
      <c r="L47" s="6"/>
    </row>
    <row r="48" spans="2:13" s="5" customFormat="1" ht="15" customHeight="1">
      <c r="B48" s="5" t="s">
        <v>31</v>
      </c>
      <c r="E48" s="48"/>
      <c r="G48" s="122"/>
      <c r="H48" s="123">
        <f>H20-H47</f>
        <v>0</v>
      </c>
      <c r="J48" s="122">
        <f>J20-J47</f>
        <v>0</v>
      </c>
      <c r="K48" s="122"/>
      <c r="L48" s="63"/>
      <c r="M48" s="6"/>
    </row>
    <row r="49" spans="5:13" s="9" customFormat="1" ht="15" customHeight="1">
      <c r="E49" s="10"/>
      <c r="G49" s="101"/>
      <c r="H49" s="8"/>
      <c r="L49" s="11"/>
      <c r="M49" s="8"/>
    </row>
    <row r="50" spans="5:13" s="9" customFormat="1" ht="15" customHeight="1">
      <c r="E50" s="85"/>
      <c r="G50" s="101"/>
      <c r="H50" s="8"/>
      <c r="L50" s="11"/>
      <c r="M50" s="8"/>
    </row>
    <row r="51" spans="1:13" s="9" customFormat="1" ht="15" customHeight="1">
      <c r="A51" s="12"/>
      <c r="E51" s="10"/>
      <c r="H51" s="8"/>
      <c r="L51" s="11"/>
      <c r="M51" s="8"/>
    </row>
    <row r="52" spans="5:13" s="9" customFormat="1" ht="15" customHeight="1">
      <c r="E52" s="10"/>
      <c r="H52" s="8"/>
      <c r="L52" s="11"/>
      <c r="M52" s="8"/>
    </row>
    <row r="53" spans="1:13" s="9" customFormat="1" ht="15" customHeight="1">
      <c r="A53" s="12"/>
      <c r="E53" s="10"/>
      <c r="H53" s="8"/>
      <c r="L53" s="11"/>
      <c r="M53" s="8"/>
    </row>
    <row r="54" spans="5:13" s="9" customFormat="1" ht="15" customHeight="1">
      <c r="E54" s="10"/>
      <c r="H54" s="8"/>
      <c r="L54" s="11"/>
      <c r="M54" s="8"/>
    </row>
    <row r="55" spans="5:13" s="9" customFormat="1" ht="15" customHeight="1">
      <c r="E55" s="10"/>
      <c r="H55" s="8"/>
      <c r="L55" s="11"/>
      <c r="M55" s="8"/>
    </row>
    <row r="56" spans="5:13" s="9" customFormat="1" ht="15" customHeight="1">
      <c r="E56" s="10"/>
      <c r="H56" s="8"/>
      <c r="L56" s="11"/>
      <c r="M56" s="8"/>
    </row>
    <row r="57" spans="5:13" s="9" customFormat="1" ht="15" customHeight="1">
      <c r="E57" s="10"/>
      <c r="H57" s="8"/>
      <c r="L57" s="11"/>
      <c r="M57" s="8"/>
    </row>
    <row r="58" spans="5:13" s="9" customFormat="1" ht="15" customHeight="1">
      <c r="E58" s="10"/>
      <c r="H58" s="8"/>
      <c r="L58" s="8"/>
      <c r="M58" s="8"/>
    </row>
    <row r="59" spans="5:13" s="9" customFormat="1" ht="15" customHeight="1">
      <c r="E59" s="10"/>
      <c r="H59" s="8"/>
      <c r="L59" s="8"/>
      <c r="M59" s="8"/>
    </row>
    <row r="60" spans="5:13" s="9" customFormat="1" ht="15" customHeight="1">
      <c r="E60" s="10"/>
      <c r="H60" s="8"/>
      <c r="L60" s="8"/>
      <c r="M60" s="8"/>
    </row>
    <row r="61" spans="5:13" s="9" customFormat="1" ht="15" customHeight="1">
      <c r="E61" s="10"/>
      <c r="H61" s="8"/>
      <c r="L61" s="8"/>
      <c r="M61" s="8"/>
    </row>
    <row r="62" spans="5:13" s="9" customFormat="1" ht="15" customHeight="1">
      <c r="E62" s="10"/>
      <c r="H62" s="8"/>
      <c r="L62" s="8"/>
      <c r="M62" s="8"/>
    </row>
    <row r="63" spans="5:13" s="9" customFormat="1" ht="15" customHeight="1">
      <c r="E63" s="10"/>
      <c r="H63" s="8"/>
      <c r="L63" s="8"/>
      <c r="M63" s="8"/>
    </row>
    <row r="64" spans="5:13" s="9" customFormat="1" ht="15" customHeight="1">
      <c r="E64" s="10"/>
      <c r="H64" s="8"/>
      <c r="L64" s="8"/>
      <c r="M64" s="8"/>
    </row>
    <row r="65" spans="5:13" s="9" customFormat="1" ht="15" customHeight="1">
      <c r="E65" s="10"/>
      <c r="H65" s="8"/>
      <c r="L65" s="8"/>
      <c r="M65" s="8"/>
    </row>
    <row r="66" spans="5:13" s="9" customFormat="1" ht="15" customHeight="1">
      <c r="E66" s="10"/>
      <c r="H66" s="8"/>
      <c r="L66" s="8"/>
      <c r="M66" s="8"/>
    </row>
    <row r="67" spans="5:13" s="9" customFormat="1" ht="15" customHeight="1">
      <c r="E67" s="10"/>
      <c r="H67" s="8"/>
      <c r="L67" s="8"/>
      <c r="M67" s="8"/>
    </row>
    <row r="68" spans="5:13" s="9" customFormat="1" ht="15" customHeight="1">
      <c r="E68" s="10"/>
      <c r="H68" s="8"/>
      <c r="L68" s="8"/>
      <c r="M68" s="8"/>
    </row>
    <row r="69" spans="5:13" s="9" customFormat="1" ht="15" customHeight="1">
      <c r="E69" s="10"/>
      <c r="H69" s="8"/>
      <c r="L69" s="8"/>
      <c r="M69" s="8"/>
    </row>
    <row r="70" spans="5:13" s="9" customFormat="1" ht="15" customHeight="1">
      <c r="E70" s="10"/>
      <c r="H70" s="8"/>
      <c r="L70" s="8"/>
      <c r="M70" s="8"/>
    </row>
    <row r="71" spans="5:13" s="9" customFormat="1" ht="15" customHeight="1">
      <c r="E71" s="10"/>
      <c r="H71" s="8"/>
      <c r="L71" s="8"/>
      <c r="M71" s="8"/>
    </row>
    <row r="72" spans="5:13" s="9" customFormat="1" ht="15" customHeight="1">
      <c r="E72" s="10"/>
      <c r="H72" s="8"/>
      <c r="L72" s="8"/>
      <c r="M72" s="8"/>
    </row>
    <row r="73" spans="5:13" s="9" customFormat="1" ht="15" customHeight="1">
      <c r="E73" s="10"/>
      <c r="H73" s="8"/>
      <c r="L73" s="8"/>
      <c r="M73" s="8"/>
    </row>
    <row r="74" spans="5:13" s="9" customFormat="1" ht="15" customHeight="1">
      <c r="E74" s="10"/>
      <c r="H74" s="8"/>
      <c r="L74" s="8"/>
      <c r="M74" s="8"/>
    </row>
    <row r="75" spans="5:13" s="9" customFormat="1" ht="15" customHeight="1">
      <c r="E75" s="10"/>
      <c r="H75" s="8"/>
      <c r="L75" s="8"/>
      <c r="M75" s="8"/>
    </row>
    <row r="76" spans="5:13" s="9" customFormat="1" ht="15" customHeight="1">
      <c r="E76" s="10"/>
      <c r="H76" s="8"/>
      <c r="L76" s="8"/>
      <c r="M76" s="8"/>
    </row>
    <row r="77" spans="5:13" s="9" customFormat="1" ht="15" customHeight="1">
      <c r="E77" s="10"/>
      <c r="H77" s="8"/>
      <c r="L77" s="8"/>
      <c r="M77" s="8"/>
    </row>
    <row r="78" spans="5:13" s="9" customFormat="1" ht="15">
      <c r="E78" s="10"/>
      <c r="H78" s="8"/>
      <c r="L78" s="8"/>
      <c r="M78" s="8"/>
    </row>
    <row r="79" spans="5:13" s="9" customFormat="1" ht="15">
      <c r="E79" s="10"/>
      <c r="H79" s="8"/>
      <c r="L79" s="8"/>
      <c r="M79" s="8"/>
    </row>
    <row r="80" spans="5:13" s="9" customFormat="1" ht="15">
      <c r="E80" s="10"/>
      <c r="H80" s="8"/>
      <c r="L80" s="8"/>
      <c r="M80" s="8"/>
    </row>
    <row r="81" spans="5:13" s="9" customFormat="1" ht="15">
      <c r="E81" s="10"/>
      <c r="H81" s="8"/>
      <c r="L81" s="8"/>
      <c r="M81" s="8"/>
    </row>
    <row r="82" spans="5:13" s="9" customFormat="1" ht="15">
      <c r="E82" s="10"/>
      <c r="H82" s="8"/>
      <c r="L82" s="8"/>
      <c r="M82" s="8"/>
    </row>
    <row r="83" spans="5:13" s="9" customFormat="1" ht="15">
      <c r="E83" s="10"/>
      <c r="H83" s="8"/>
      <c r="L83" s="8"/>
      <c r="M83" s="8"/>
    </row>
    <row r="84" spans="5:13" s="9" customFormat="1" ht="15">
      <c r="E84" s="10"/>
      <c r="H84" s="8"/>
      <c r="L84" s="8"/>
      <c r="M84" s="8"/>
    </row>
  </sheetData>
  <sheetProtection/>
  <printOptions/>
  <pageMargins left="1" right="0.8" top="0.75" bottom="0.5" header="0.5" footer="0.5"/>
  <pageSetup blackAndWhite="1"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zoomScalePageLayoutView="0" workbookViewId="0" topLeftCell="A1">
      <pane xSplit="7" ySplit="5" topLeftCell="H24" activePane="bottomRight" state="frozen"/>
      <selection pane="topLeft" activeCell="A1" sqref="A1"/>
      <selection pane="topRight" activeCell="G1" sqref="G1"/>
      <selection pane="bottomLeft" activeCell="A6" sqref="A6"/>
      <selection pane="bottomRight" activeCell="M1" sqref="M1:P16384"/>
    </sheetView>
  </sheetViews>
  <sheetFormatPr defaultColWidth="9.00390625" defaultRowHeight="15.75"/>
  <cols>
    <col min="1" max="2" width="2.625" style="269" customWidth="1"/>
    <col min="3" max="3" width="50.875" style="269" customWidth="1"/>
    <col min="4" max="4" width="17.625" style="95" customWidth="1"/>
    <col min="5" max="5" width="2.25390625" style="95" customWidth="1"/>
    <col min="6" max="6" width="17.625" style="269" customWidth="1"/>
    <col min="7" max="7" width="2.25390625" style="163" customWidth="1"/>
    <col min="8" max="8" width="2.625" style="269" customWidth="1"/>
    <col min="9" max="9" width="17.75390625" style="68" customWidth="1"/>
    <col min="10" max="10" width="2.875" style="270" customWidth="1"/>
    <col min="11" max="11" width="17.75390625" style="163" customWidth="1"/>
    <col min="12" max="12" width="6.00390625" style="269" customWidth="1"/>
    <col min="13" max="14" width="8.75390625" style="269" customWidth="1"/>
    <col min="15" max="15" width="13.00390625" style="269" bestFit="1" customWidth="1"/>
    <col min="16" max="16384" width="9.00390625" style="269" customWidth="1"/>
  </cols>
  <sheetData>
    <row r="1" spans="1:10" s="210" customFormat="1" ht="18" customHeight="1">
      <c r="A1" s="224" t="s">
        <v>9</v>
      </c>
      <c r="C1" s="225"/>
      <c r="D1" s="225"/>
      <c r="E1" s="225"/>
      <c r="I1" s="226"/>
      <c r="J1" s="227"/>
    </row>
    <row r="2" spans="1:10" s="210" customFormat="1" ht="18" customHeight="1">
      <c r="A2" s="225" t="s">
        <v>110</v>
      </c>
      <c r="D2" s="225" t="s">
        <v>119</v>
      </c>
      <c r="E2" s="225"/>
      <c r="I2" s="226"/>
      <c r="J2" s="227"/>
    </row>
    <row r="3" spans="1:11" s="163" customFormat="1" ht="15" customHeight="1" thickBot="1">
      <c r="A3" s="211"/>
      <c r="B3" s="211"/>
      <c r="C3" s="211"/>
      <c r="D3" s="228"/>
      <c r="E3" s="228"/>
      <c r="F3" s="211"/>
      <c r="G3" s="211"/>
      <c r="H3" s="211"/>
      <c r="I3" s="228"/>
      <c r="J3" s="211"/>
      <c r="K3" s="211"/>
    </row>
    <row r="4" spans="1:11" s="230" customFormat="1" ht="15" customHeight="1">
      <c r="A4" s="229"/>
      <c r="B4" s="229"/>
      <c r="C4" s="229"/>
      <c r="D4" s="335" t="s">
        <v>55</v>
      </c>
      <c r="E4" s="335"/>
      <c r="F4" s="335"/>
      <c r="G4" s="335"/>
      <c r="H4" s="336" t="s">
        <v>100</v>
      </c>
      <c r="I4" s="337"/>
      <c r="J4" s="337"/>
      <c r="K4" s="337"/>
    </row>
    <row r="5" spans="1:11" s="230" customFormat="1" ht="32.25" customHeight="1" thickBot="1">
      <c r="A5" s="211" t="s">
        <v>70</v>
      </c>
      <c r="B5" s="231"/>
      <c r="C5" s="231"/>
      <c r="D5" s="232" t="s">
        <v>101</v>
      </c>
      <c r="E5" s="233"/>
      <c r="F5" s="212" t="s">
        <v>102</v>
      </c>
      <c r="G5" s="234"/>
      <c r="H5" s="235"/>
      <c r="I5" s="232" t="s">
        <v>101</v>
      </c>
      <c r="J5" s="233"/>
      <c r="K5" s="212" t="s">
        <v>102</v>
      </c>
    </row>
    <row r="6" spans="4:11" s="230" customFormat="1" ht="15" customHeight="1">
      <c r="D6" s="95"/>
      <c r="E6" s="95"/>
      <c r="G6" s="236"/>
      <c r="I6" s="68"/>
      <c r="J6" s="76"/>
      <c r="K6" s="109"/>
    </row>
    <row r="7" spans="1:11" s="76" customFormat="1" ht="15" customHeight="1">
      <c r="A7" s="76" t="s">
        <v>10</v>
      </c>
      <c r="D7" s="80">
        <v>13874</v>
      </c>
      <c r="E7" s="80"/>
      <c r="F7" s="237">
        <v>11604</v>
      </c>
      <c r="G7" s="238">
        <v>10360</v>
      </c>
      <c r="I7" s="239">
        <v>26087</v>
      </c>
      <c r="J7" s="238"/>
      <c r="K7" s="213">
        <v>21964</v>
      </c>
    </row>
    <row r="8" spans="1:11" s="76" customFormat="1" ht="15" customHeight="1">
      <c r="A8" s="240" t="s">
        <v>35</v>
      </c>
      <c r="B8" s="94"/>
      <c r="C8" s="94"/>
      <c r="D8" s="75">
        <v>9787</v>
      </c>
      <c r="E8" s="75"/>
      <c r="F8" s="241">
        <v>8633</v>
      </c>
      <c r="G8" s="103">
        <v>8115</v>
      </c>
      <c r="H8" s="94"/>
      <c r="I8" s="112">
        <v>18883</v>
      </c>
      <c r="J8" s="241"/>
      <c r="K8" s="130">
        <v>16748</v>
      </c>
    </row>
    <row r="9" spans="1:11" s="76" customFormat="1" ht="15" customHeight="1">
      <c r="A9" s="242"/>
      <c r="B9" s="94"/>
      <c r="C9" s="94"/>
      <c r="D9" s="100">
        <v>4087</v>
      </c>
      <c r="E9" s="100"/>
      <c r="F9" s="241">
        <v>2971</v>
      </c>
      <c r="G9" s="197">
        <v>2245</v>
      </c>
      <c r="H9" s="94"/>
      <c r="I9" s="100">
        <v>7204</v>
      </c>
      <c r="J9" s="243"/>
      <c r="K9" s="131">
        <v>5216</v>
      </c>
    </row>
    <row r="10" spans="1:11" s="76" customFormat="1" ht="15" customHeight="1">
      <c r="A10" s="244"/>
      <c r="D10" s="71"/>
      <c r="E10" s="71"/>
      <c r="F10" s="79"/>
      <c r="G10" s="245"/>
      <c r="I10" s="78"/>
      <c r="J10" s="79"/>
      <c r="K10" s="132"/>
    </row>
    <row r="11" spans="1:11" s="76" customFormat="1" ht="15" customHeight="1">
      <c r="A11" s="246" t="s">
        <v>0</v>
      </c>
      <c r="D11" s="71"/>
      <c r="E11" s="71"/>
      <c r="F11" s="79"/>
      <c r="G11" s="245"/>
      <c r="I11" s="78"/>
      <c r="J11" s="79"/>
      <c r="K11" s="132"/>
    </row>
    <row r="12" spans="1:11" s="76" customFormat="1" ht="15" customHeight="1">
      <c r="A12" s="244"/>
      <c r="B12" s="76" t="s">
        <v>11</v>
      </c>
      <c r="D12" s="334">
        <v>2250</v>
      </c>
      <c r="E12" s="71"/>
      <c r="F12" s="79">
        <v>1765</v>
      </c>
      <c r="G12" s="52">
        <v>1609</v>
      </c>
      <c r="I12" s="78">
        <v>4216</v>
      </c>
      <c r="J12" s="79"/>
      <c r="K12" s="132">
        <v>3374</v>
      </c>
    </row>
    <row r="13" spans="1:11" s="76" customFormat="1" ht="15" customHeight="1">
      <c r="A13" s="244"/>
      <c r="B13" s="76" t="s">
        <v>90</v>
      </c>
      <c r="D13" s="222">
        <v>870</v>
      </c>
      <c r="E13" s="96"/>
      <c r="F13" s="79">
        <v>910</v>
      </c>
      <c r="G13" s="52">
        <v>643</v>
      </c>
      <c r="I13" s="78">
        <v>1571</v>
      </c>
      <c r="J13" s="79"/>
      <c r="K13" s="132">
        <v>1553</v>
      </c>
    </row>
    <row r="14" spans="1:11" s="76" customFormat="1" ht="15" customHeight="1">
      <c r="A14" s="244"/>
      <c r="B14" s="76" t="s">
        <v>44</v>
      </c>
      <c r="D14" s="222"/>
      <c r="E14" s="71"/>
      <c r="F14" s="79"/>
      <c r="G14" s="52"/>
      <c r="I14" s="78"/>
      <c r="J14" s="79"/>
      <c r="K14" s="132"/>
    </row>
    <row r="15" spans="1:11" s="76" customFormat="1" ht="15" customHeight="1">
      <c r="A15" s="244"/>
      <c r="B15" s="76" t="s">
        <v>91</v>
      </c>
      <c r="D15" s="222">
        <v>-30</v>
      </c>
      <c r="E15" s="71"/>
      <c r="F15" s="247">
        <v>-75</v>
      </c>
      <c r="G15" s="52">
        <v>-317</v>
      </c>
      <c r="I15" s="182">
        <v>-64</v>
      </c>
      <c r="J15" s="79"/>
      <c r="K15" s="174">
        <v>-392</v>
      </c>
    </row>
    <row r="16" spans="1:11" s="76" customFormat="1" ht="15" customHeight="1">
      <c r="A16" s="244"/>
      <c r="B16" s="76" t="s">
        <v>38</v>
      </c>
      <c r="D16" s="222">
        <v>475</v>
      </c>
      <c r="E16" s="71"/>
      <c r="F16" s="79">
        <v>516</v>
      </c>
      <c r="G16" s="52">
        <v>534</v>
      </c>
      <c r="I16" s="78">
        <v>968</v>
      </c>
      <c r="J16" s="79"/>
      <c r="K16" s="132">
        <v>1050</v>
      </c>
    </row>
    <row r="17" spans="1:11" s="76" customFormat="1" ht="15" customHeight="1">
      <c r="A17" s="244"/>
      <c r="B17" s="76" t="s">
        <v>47</v>
      </c>
      <c r="D17" s="222">
        <v>12</v>
      </c>
      <c r="E17" s="71"/>
      <c r="F17" s="79">
        <v>12</v>
      </c>
      <c r="G17" s="52">
        <v>12</v>
      </c>
      <c r="I17" s="78">
        <v>24</v>
      </c>
      <c r="J17" s="79"/>
      <c r="K17" s="132">
        <v>24</v>
      </c>
    </row>
    <row r="18" spans="1:11" s="76" customFormat="1" ht="15" customHeight="1">
      <c r="A18" s="244"/>
      <c r="B18" s="270" t="s">
        <v>111</v>
      </c>
      <c r="D18" s="222">
        <v>-3</v>
      </c>
      <c r="E18" s="71"/>
      <c r="F18" s="79">
        <v>1</v>
      </c>
      <c r="G18" s="52">
        <v>0</v>
      </c>
      <c r="I18" s="222">
        <v>-1</v>
      </c>
      <c r="J18" s="79"/>
      <c r="K18" s="132">
        <v>1</v>
      </c>
    </row>
    <row r="19" spans="1:11" s="76" customFormat="1" ht="15" customHeight="1">
      <c r="A19" s="244"/>
      <c r="B19" s="76" t="s">
        <v>15</v>
      </c>
      <c r="D19" s="222">
        <v>67</v>
      </c>
      <c r="E19" s="71"/>
      <c r="F19" s="79">
        <v>87</v>
      </c>
      <c r="G19" s="52">
        <v>103</v>
      </c>
      <c r="I19" s="78">
        <v>106</v>
      </c>
      <c r="J19" s="79"/>
      <c r="K19" s="132">
        <v>190</v>
      </c>
    </row>
    <row r="20" spans="1:11" s="76" customFormat="1" ht="15" customHeight="1">
      <c r="A20" s="244"/>
      <c r="B20" s="76" t="s">
        <v>41</v>
      </c>
      <c r="D20" s="71">
        <v>43</v>
      </c>
      <c r="E20" s="71"/>
      <c r="F20" s="79">
        <v>20</v>
      </c>
      <c r="G20" s="52">
        <v>14</v>
      </c>
      <c r="I20" s="78">
        <v>87</v>
      </c>
      <c r="J20" s="79"/>
      <c r="K20" s="132">
        <v>34</v>
      </c>
    </row>
    <row r="21" spans="1:11" s="76" customFormat="1" ht="15" customHeight="1">
      <c r="A21" s="244"/>
      <c r="B21" s="76" t="s">
        <v>67</v>
      </c>
      <c r="D21" s="71">
        <v>0</v>
      </c>
      <c r="E21" s="71"/>
      <c r="F21" s="247">
        <v>-1</v>
      </c>
      <c r="G21" s="52">
        <v>144</v>
      </c>
      <c r="I21" s="78">
        <v>0</v>
      </c>
      <c r="J21" s="79"/>
      <c r="K21" s="132">
        <v>143</v>
      </c>
    </row>
    <row r="22" spans="1:11" s="76" customFormat="1" ht="15" customHeight="1">
      <c r="A22" s="244"/>
      <c r="B22" s="221" t="s">
        <v>103</v>
      </c>
      <c r="D22" s="222">
        <v>-19</v>
      </c>
      <c r="E22" s="71"/>
      <c r="F22" s="79">
        <v>100</v>
      </c>
      <c r="G22" s="248"/>
      <c r="I22" s="78">
        <v>66</v>
      </c>
      <c r="J22" s="79"/>
      <c r="K22" s="132">
        <v>197</v>
      </c>
    </row>
    <row r="23" spans="1:11" s="76" customFormat="1" ht="15" customHeight="1">
      <c r="A23" s="249"/>
      <c r="B23" s="249"/>
      <c r="C23" s="249"/>
      <c r="D23" s="250">
        <v>3665</v>
      </c>
      <c r="E23" s="250"/>
      <c r="F23" s="243">
        <v>3335</v>
      </c>
      <c r="G23" s="251">
        <v>2839</v>
      </c>
      <c r="H23" s="249"/>
      <c r="I23" s="250">
        <v>6973</v>
      </c>
      <c r="J23" s="243"/>
      <c r="K23" s="214">
        <v>6174</v>
      </c>
    </row>
    <row r="24" spans="2:11" s="230" customFormat="1" ht="15" customHeight="1">
      <c r="B24" s="76"/>
      <c r="C24" s="76"/>
      <c r="D24" s="252"/>
      <c r="E24" s="252"/>
      <c r="F24" s="79"/>
      <c r="G24" s="245"/>
      <c r="H24" s="76"/>
      <c r="I24" s="252"/>
      <c r="J24" s="79"/>
      <c r="K24" s="215"/>
    </row>
    <row r="25" spans="1:11" s="76" customFormat="1" ht="15" customHeight="1">
      <c r="A25" s="332" t="s">
        <v>112</v>
      </c>
      <c r="D25" s="252">
        <v>422</v>
      </c>
      <c r="E25" s="252"/>
      <c r="F25" s="247">
        <v>-364</v>
      </c>
      <c r="G25" s="245">
        <v>-594</v>
      </c>
      <c r="I25" s="144">
        <v>231</v>
      </c>
      <c r="J25" s="79"/>
      <c r="K25" s="157">
        <v>-958</v>
      </c>
    </row>
    <row r="26" spans="1:11" s="76" customFormat="1" ht="15" customHeight="1">
      <c r="A26" s="246"/>
      <c r="D26" s="252"/>
      <c r="E26" s="252"/>
      <c r="F26" s="79"/>
      <c r="G26" s="238"/>
      <c r="I26" s="78"/>
      <c r="J26" s="79"/>
      <c r="K26" s="132"/>
    </row>
    <row r="27" spans="1:11" s="76" customFormat="1" ht="15" customHeight="1">
      <c r="A27" s="246" t="s">
        <v>99</v>
      </c>
      <c r="D27" s="71">
        <v>0</v>
      </c>
      <c r="E27" s="223"/>
      <c r="F27" s="245">
        <v>0</v>
      </c>
      <c r="G27" s="253">
        <v>2</v>
      </c>
      <c r="I27" s="71">
        <v>2</v>
      </c>
      <c r="J27" s="79"/>
      <c r="K27" s="105">
        <v>2</v>
      </c>
    </row>
    <row r="28" spans="1:11" s="76" customFormat="1" ht="15" customHeight="1">
      <c r="A28" s="254"/>
      <c r="B28" s="255"/>
      <c r="C28" s="255"/>
      <c r="D28" s="256"/>
      <c r="E28" s="256"/>
      <c r="F28" s="257"/>
      <c r="G28" s="257"/>
      <c r="H28" s="255"/>
      <c r="I28" s="258"/>
      <c r="J28" s="259"/>
      <c r="K28" s="216"/>
    </row>
    <row r="29" spans="1:11" s="76" customFormat="1" ht="15" customHeight="1" thickBot="1">
      <c r="A29" s="333" t="s">
        <v>113</v>
      </c>
      <c r="B29" s="231"/>
      <c r="C29" s="231"/>
      <c r="D29" s="260">
        <v>422</v>
      </c>
      <c r="E29" s="260"/>
      <c r="F29" s="261">
        <v>-364</v>
      </c>
      <c r="G29" s="261">
        <v>-596</v>
      </c>
      <c r="H29" s="231"/>
      <c r="I29" s="260">
        <v>229</v>
      </c>
      <c r="J29" s="262"/>
      <c r="K29" s="217">
        <v>-960</v>
      </c>
    </row>
    <row r="30" spans="4:11" s="230" customFormat="1" ht="15" customHeight="1">
      <c r="D30" s="95"/>
      <c r="E30" s="95"/>
      <c r="F30" s="263"/>
      <c r="G30" s="245"/>
      <c r="H30" s="76"/>
      <c r="I30" s="264"/>
      <c r="J30" s="263"/>
      <c r="K30" s="218"/>
    </row>
    <row r="31" spans="1:11" s="230" customFormat="1" ht="15" customHeight="1">
      <c r="A31" s="269" t="s">
        <v>114</v>
      </c>
      <c r="D31" s="95"/>
      <c r="E31" s="95"/>
      <c r="F31" s="263"/>
      <c r="G31" s="245"/>
      <c r="H31" s="76"/>
      <c r="I31" s="264"/>
      <c r="J31" s="263"/>
      <c r="K31" s="218"/>
    </row>
    <row r="32" spans="2:11" s="230" customFormat="1" ht="15" customHeight="1">
      <c r="B32" s="76" t="s">
        <v>92</v>
      </c>
      <c r="D32" s="87">
        <v>0.0237036025150758</v>
      </c>
      <c r="E32" s="87"/>
      <c r="F32" s="107">
        <v>-0.02</v>
      </c>
      <c r="G32" s="265">
        <v>-0.03</v>
      </c>
      <c r="H32" s="76"/>
      <c r="I32" s="87">
        <v>0.012862855393252033</v>
      </c>
      <c r="J32" s="263"/>
      <c r="K32" s="107">
        <v>-0.05</v>
      </c>
    </row>
    <row r="33" spans="1:11" s="230" customFormat="1" ht="15" customHeight="1" thickBot="1">
      <c r="A33" s="231"/>
      <c r="B33" s="231" t="s">
        <v>93</v>
      </c>
      <c r="C33" s="231"/>
      <c r="D33" s="88">
        <v>0.02155458512250436</v>
      </c>
      <c r="E33" s="88"/>
      <c r="F33" s="108">
        <v>-0.02</v>
      </c>
      <c r="G33" s="266">
        <v>-0.03</v>
      </c>
      <c r="H33" s="231"/>
      <c r="I33" s="88">
        <v>0.011696682447994072</v>
      </c>
      <c r="J33" s="262"/>
      <c r="K33" s="108">
        <v>-0.05</v>
      </c>
    </row>
    <row r="34" spans="1:11" s="230" customFormat="1" ht="15" customHeight="1">
      <c r="A34" s="76"/>
      <c r="B34" s="230" t="s">
        <v>31</v>
      </c>
      <c r="C34" s="76"/>
      <c r="D34" s="95"/>
      <c r="E34" s="95"/>
      <c r="F34" s="263"/>
      <c r="G34" s="245"/>
      <c r="H34" s="76"/>
      <c r="I34" s="264"/>
      <c r="J34" s="263"/>
      <c r="K34" s="218"/>
    </row>
    <row r="35" spans="4:11" s="220" customFormat="1" ht="15" customHeight="1">
      <c r="D35" s="267"/>
      <c r="E35" s="267"/>
      <c r="I35" s="268"/>
      <c r="J35" s="219"/>
      <c r="K35" s="219"/>
    </row>
    <row r="36" spans="4:11" s="220" customFormat="1" ht="15" customHeight="1">
      <c r="D36" s="267"/>
      <c r="E36" s="267"/>
      <c r="I36" s="268"/>
      <c r="J36" s="219"/>
      <c r="K36" s="219"/>
    </row>
    <row r="37" spans="4:11" s="220" customFormat="1" ht="15" customHeight="1">
      <c r="D37" s="267"/>
      <c r="E37" s="267"/>
      <c r="I37" s="268"/>
      <c r="J37" s="219"/>
      <c r="K37" s="219"/>
    </row>
    <row r="38" spans="4:10" s="220" customFormat="1" ht="15" customHeight="1">
      <c r="D38" s="267"/>
      <c r="E38" s="267"/>
      <c r="I38" s="268"/>
      <c r="J38" s="219"/>
    </row>
    <row r="39" spans="4:10" s="220" customFormat="1" ht="15">
      <c r="D39" s="267"/>
      <c r="E39" s="267"/>
      <c r="I39" s="268"/>
      <c r="J39" s="219"/>
    </row>
    <row r="40" spans="4:10" s="220" customFormat="1" ht="15">
      <c r="D40" s="267"/>
      <c r="E40" s="267"/>
      <c r="I40" s="268"/>
      <c r="J40" s="219"/>
    </row>
    <row r="41" spans="4:10" s="220" customFormat="1" ht="15">
      <c r="D41" s="267"/>
      <c r="E41" s="267"/>
      <c r="I41" s="268"/>
      <c r="J41" s="219"/>
    </row>
    <row r="42" spans="4:10" s="220" customFormat="1" ht="15">
      <c r="D42" s="267"/>
      <c r="E42" s="267"/>
      <c r="I42" s="268"/>
      <c r="J42" s="219"/>
    </row>
    <row r="43" spans="4:10" s="220" customFormat="1" ht="15">
      <c r="D43" s="267"/>
      <c r="E43" s="267"/>
      <c r="I43" s="268"/>
      <c r="J43" s="219"/>
    </row>
    <row r="44" spans="4:10" s="220" customFormat="1" ht="15">
      <c r="D44" s="267"/>
      <c r="E44" s="267"/>
      <c r="I44" s="268"/>
      <c r="J44" s="219"/>
    </row>
    <row r="45" spans="4:10" s="220" customFormat="1" ht="15">
      <c r="D45" s="267"/>
      <c r="E45" s="267"/>
      <c r="I45" s="268"/>
      <c r="J45" s="219"/>
    </row>
    <row r="46" spans="4:10" s="220" customFormat="1" ht="15">
      <c r="D46" s="267"/>
      <c r="E46" s="267"/>
      <c r="I46" s="268"/>
      <c r="J46" s="219"/>
    </row>
    <row r="47" spans="4:10" s="220" customFormat="1" ht="15">
      <c r="D47" s="267"/>
      <c r="E47" s="267"/>
      <c r="I47" s="268"/>
      <c r="J47" s="219"/>
    </row>
    <row r="48" spans="4:10" s="220" customFormat="1" ht="15">
      <c r="D48" s="267"/>
      <c r="E48" s="267"/>
      <c r="I48" s="268"/>
      <c r="J48" s="219"/>
    </row>
    <row r="49" spans="4:10" s="220" customFormat="1" ht="15">
      <c r="D49" s="267"/>
      <c r="E49" s="267"/>
      <c r="I49" s="268"/>
      <c r="J49" s="219"/>
    </row>
    <row r="50" spans="4:10" s="220" customFormat="1" ht="15">
      <c r="D50" s="267"/>
      <c r="E50" s="267"/>
      <c r="I50" s="268"/>
      <c r="J50" s="219"/>
    </row>
    <row r="51" spans="4:10" s="220" customFormat="1" ht="15">
      <c r="D51" s="267"/>
      <c r="E51" s="267"/>
      <c r="I51" s="268"/>
      <c r="J51" s="219"/>
    </row>
    <row r="52" spans="4:10" s="220" customFormat="1" ht="15">
      <c r="D52" s="267"/>
      <c r="E52" s="267"/>
      <c r="I52" s="268"/>
      <c r="J52" s="219"/>
    </row>
    <row r="53" spans="4:10" s="220" customFormat="1" ht="15">
      <c r="D53" s="267"/>
      <c r="E53" s="267"/>
      <c r="I53" s="268"/>
      <c r="J53" s="219"/>
    </row>
    <row r="54" spans="4:10" s="220" customFormat="1" ht="15">
      <c r="D54" s="267"/>
      <c r="E54" s="267"/>
      <c r="I54" s="268"/>
      <c r="J54" s="219"/>
    </row>
    <row r="55" spans="4:10" s="220" customFormat="1" ht="15">
      <c r="D55" s="267"/>
      <c r="E55" s="267"/>
      <c r="I55" s="268"/>
      <c r="J55" s="219"/>
    </row>
    <row r="56" spans="4:10" s="220" customFormat="1" ht="15">
      <c r="D56" s="267"/>
      <c r="E56" s="267"/>
      <c r="I56" s="268"/>
      <c r="J56" s="219"/>
    </row>
    <row r="57" spans="4:10" s="220" customFormat="1" ht="15">
      <c r="D57" s="267"/>
      <c r="E57" s="267"/>
      <c r="I57" s="268"/>
      <c r="J57" s="219"/>
    </row>
    <row r="58" spans="4:10" s="220" customFormat="1" ht="15">
      <c r="D58" s="267"/>
      <c r="E58" s="267"/>
      <c r="I58" s="268"/>
      <c r="J58" s="219"/>
    </row>
    <row r="59" spans="4:10" s="220" customFormat="1" ht="15">
      <c r="D59" s="267"/>
      <c r="E59" s="267"/>
      <c r="I59" s="268"/>
      <c r="J59" s="219"/>
    </row>
    <row r="60" spans="4:10" s="220" customFormat="1" ht="15">
      <c r="D60" s="267"/>
      <c r="E60" s="267"/>
      <c r="I60" s="268"/>
      <c r="J60" s="219"/>
    </row>
    <row r="61" spans="4:10" s="220" customFormat="1" ht="15">
      <c r="D61" s="267"/>
      <c r="E61" s="267"/>
      <c r="I61" s="268"/>
      <c r="J61" s="219"/>
    </row>
  </sheetData>
  <sheetProtection/>
  <mergeCells count="2">
    <mergeCell ref="H4:K4"/>
  </mergeCells>
  <printOptions/>
  <pageMargins left="1" right="0.8" top="0.75" bottom="0.5" header="0.5" footer="0.5"/>
  <pageSetup blackAndWhite="1" fitToHeight="1" fitToWidth="1" horizontalDpi="300" verticalDpi="300" orientation="landscape" scale="7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3">
      <selection activeCell="A12" sqref="A12"/>
    </sheetView>
  </sheetViews>
  <sheetFormatPr defaultColWidth="9.00390625" defaultRowHeight="15.75"/>
  <cols>
    <col min="1" max="1" width="31.25390625" style="0" customWidth="1"/>
    <col min="2" max="4" width="14.375" style="0" customWidth="1"/>
    <col min="5" max="7" width="14.375" style="133" customWidth="1"/>
  </cols>
  <sheetData>
    <row r="1" ht="18.75">
      <c r="A1" s="7" t="s">
        <v>9</v>
      </c>
    </row>
    <row r="2" ht="18.75">
      <c r="A2" s="2" t="s">
        <v>96</v>
      </c>
    </row>
    <row r="3" spans="1:7" s="5" customFormat="1" ht="21" customHeight="1" thickBot="1">
      <c r="A3" s="64" t="s">
        <v>58</v>
      </c>
      <c r="B3" s="6"/>
      <c r="C3" s="6"/>
      <c r="D3" s="6"/>
      <c r="E3" s="125"/>
      <c r="F3" s="125"/>
      <c r="G3" s="125"/>
    </row>
    <row r="4" spans="1:7" s="13" customFormat="1" ht="15" customHeight="1">
      <c r="A4" s="65"/>
      <c r="B4" s="65"/>
      <c r="C4" s="65"/>
      <c r="D4" s="65"/>
      <c r="E4" s="134"/>
      <c r="F4" s="135" t="s">
        <v>19</v>
      </c>
      <c r="G4" s="134"/>
    </row>
    <row r="5" spans="5:7" s="13" customFormat="1" ht="15" customHeight="1">
      <c r="E5" s="136"/>
      <c r="F5" s="137" t="s">
        <v>20</v>
      </c>
      <c r="G5" s="137" t="s">
        <v>21</v>
      </c>
    </row>
    <row r="6" spans="2:7" s="13" customFormat="1" ht="15" customHeight="1">
      <c r="B6" s="66" t="s">
        <v>22</v>
      </c>
      <c r="C6" s="66" t="s">
        <v>23</v>
      </c>
      <c r="D6" s="66" t="s">
        <v>24</v>
      </c>
      <c r="E6" s="136"/>
      <c r="F6" s="137" t="s">
        <v>25</v>
      </c>
      <c r="G6" s="137" t="s">
        <v>26</v>
      </c>
    </row>
    <row r="7" spans="1:7" s="13" customFormat="1" ht="15" customHeight="1" thickBot="1">
      <c r="A7" s="61"/>
      <c r="B7" s="49" t="s">
        <v>27</v>
      </c>
      <c r="C7" s="49" t="s">
        <v>27</v>
      </c>
      <c r="D7" s="49" t="s">
        <v>28</v>
      </c>
      <c r="E7" s="138" t="s">
        <v>14</v>
      </c>
      <c r="F7" s="138" t="s">
        <v>36</v>
      </c>
      <c r="G7" s="138" t="s">
        <v>29</v>
      </c>
    </row>
    <row r="8" spans="1:7" s="13" customFormat="1" ht="15" customHeight="1">
      <c r="A8" s="47"/>
      <c r="B8" s="67"/>
      <c r="C8" s="67"/>
      <c r="D8" s="67"/>
      <c r="E8" s="139"/>
      <c r="F8" s="139"/>
      <c r="G8" s="139"/>
    </row>
    <row r="9" spans="1:7" s="13" customFormat="1" ht="15" customHeight="1" thickBot="1">
      <c r="A9" s="61" t="s">
        <v>77</v>
      </c>
      <c r="B9" s="46">
        <v>12681</v>
      </c>
      <c r="C9" s="46">
        <v>2218</v>
      </c>
      <c r="D9" s="46">
        <v>8195</v>
      </c>
      <c r="E9" s="200">
        <v>-10691</v>
      </c>
      <c r="F9" s="200">
        <v>-801</v>
      </c>
      <c r="G9" s="200">
        <f>SUM(B9:F9)</f>
        <v>11602</v>
      </c>
    </row>
    <row r="10" spans="1:7" s="13" customFormat="1" ht="15" customHeight="1">
      <c r="A10" s="47"/>
      <c r="B10" s="77"/>
      <c r="C10" s="77"/>
      <c r="D10" s="77"/>
      <c r="E10" s="140"/>
      <c r="F10" s="140"/>
      <c r="G10" s="140"/>
    </row>
    <row r="11" spans="1:7" s="13" customFormat="1" ht="15" customHeight="1">
      <c r="A11" s="68" t="s">
        <v>115</v>
      </c>
      <c r="B11" s="41"/>
      <c r="C11" s="41"/>
      <c r="D11" s="41"/>
      <c r="E11" s="141">
        <f>+earnings!I29</f>
        <v>229</v>
      </c>
      <c r="F11" s="142"/>
      <c r="G11" s="142">
        <f>E11</f>
        <v>229</v>
      </c>
    </row>
    <row r="12" spans="1:7" s="13" customFormat="1" ht="15" customHeight="1">
      <c r="A12" s="13" t="s">
        <v>40</v>
      </c>
      <c r="B12" s="41"/>
      <c r="C12" s="41"/>
      <c r="D12" s="41"/>
      <c r="E12" s="141"/>
      <c r="F12" s="142"/>
      <c r="G12" s="142"/>
    </row>
    <row r="13" spans="1:7" s="13" customFormat="1" ht="15" customHeight="1">
      <c r="A13" s="13" t="s">
        <v>43</v>
      </c>
      <c r="B13" s="41"/>
      <c r="C13" s="41"/>
      <c r="D13" s="41"/>
      <c r="E13" s="136"/>
      <c r="F13" s="136"/>
      <c r="G13" s="142"/>
    </row>
    <row r="14" spans="1:7" s="13" customFormat="1" ht="16.5" customHeight="1">
      <c r="A14" s="13" t="s">
        <v>94</v>
      </c>
      <c r="B14" s="69"/>
      <c r="C14" s="69"/>
      <c r="D14" s="69"/>
      <c r="E14" s="124"/>
      <c r="F14" s="143">
        <v>-160</v>
      </c>
      <c r="G14" s="124">
        <f>F14</f>
        <v>-160</v>
      </c>
    </row>
    <row r="15" spans="1:7" s="13" customFormat="1" ht="16.5" customHeight="1" hidden="1">
      <c r="A15" s="13" t="s">
        <v>53</v>
      </c>
      <c r="B15" s="69"/>
      <c r="C15" s="69"/>
      <c r="D15" s="69"/>
      <c r="E15" s="124"/>
      <c r="F15" s="143"/>
      <c r="G15" s="124"/>
    </row>
    <row r="16" spans="1:7" s="13" customFormat="1" ht="16.5" customHeight="1" hidden="1">
      <c r="A16" s="13" t="s">
        <v>52</v>
      </c>
      <c r="B16" s="69"/>
      <c r="C16" s="69"/>
      <c r="D16" s="69"/>
      <c r="E16" s="124"/>
      <c r="F16" s="143"/>
      <c r="G16" s="124"/>
    </row>
    <row r="17" spans="1:7" s="13" customFormat="1" ht="16.5" customHeight="1" hidden="1">
      <c r="A17" s="13" t="s">
        <v>54</v>
      </c>
      <c r="B17" s="69"/>
      <c r="C17" s="69"/>
      <c r="D17" s="69"/>
      <c r="E17" s="124"/>
      <c r="F17" s="144">
        <v>0</v>
      </c>
      <c r="G17" s="124">
        <f>F17</f>
        <v>0</v>
      </c>
    </row>
    <row r="18" spans="1:7" s="13" customFormat="1" ht="15" customHeight="1" thickBot="1">
      <c r="A18" s="13" t="s">
        <v>107</v>
      </c>
      <c r="B18" s="69"/>
      <c r="C18" s="69"/>
      <c r="D18" s="69"/>
      <c r="E18" s="124"/>
      <c r="F18" s="124"/>
      <c r="G18" s="145">
        <f>SUM(G11:G17)</f>
        <v>69</v>
      </c>
    </row>
    <row r="19" spans="1:7" s="13" customFormat="1" ht="15" customHeight="1">
      <c r="A19" s="47" t="s">
        <v>30</v>
      </c>
      <c r="B19" s="69"/>
      <c r="C19" s="69"/>
      <c r="D19" s="71">
        <v>18</v>
      </c>
      <c r="E19" s="124"/>
      <c r="F19" s="124"/>
      <c r="G19" s="124">
        <f>+D19</f>
        <v>18</v>
      </c>
    </row>
    <row r="20" spans="1:7" s="13" customFormat="1" ht="15" customHeight="1">
      <c r="A20" s="47"/>
      <c r="B20" s="69"/>
      <c r="C20" s="69"/>
      <c r="D20" s="71"/>
      <c r="E20" s="124"/>
      <c r="F20" s="124"/>
      <c r="G20" s="124"/>
    </row>
    <row r="21" spans="1:7" s="13" customFormat="1" ht="15" customHeight="1" thickBot="1">
      <c r="A21" s="92" t="s">
        <v>106</v>
      </c>
      <c r="B21" s="93">
        <f>B9+B11+B14+B19</f>
        <v>12681</v>
      </c>
      <c r="C21" s="93">
        <f>C9+C11+C14+C19</f>
        <v>2218</v>
      </c>
      <c r="D21" s="93">
        <f>D9+D11+D14+D19</f>
        <v>8213</v>
      </c>
      <c r="E21" s="201">
        <f>SUM(E9:E19)</f>
        <v>-10462</v>
      </c>
      <c r="F21" s="201">
        <f>SUM(F9:F19)</f>
        <v>-961</v>
      </c>
      <c r="G21" s="201">
        <f>G9+G18+G19</f>
        <v>11689</v>
      </c>
    </row>
    <row r="22" spans="2:7" s="5" customFormat="1" ht="15" customHeight="1">
      <c r="B22" s="58"/>
      <c r="C22" s="58"/>
      <c r="D22" s="58"/>
      <c r="E22" s="125"/>
      <c r="F22" s="125"/>
      <c r="G22" s="125"/>
    </row>
    <row r="23" spans="2:7" s="5" customFormat="1" ht="15" customHeight="1">
      <c r="B23" s="58"/>
      <c r="C23" s="58"/>
      <c r="D23" s="58"/>
      <c r="E23" s="125"/>
      <c r="F23" s="125"/>
      <c r="G23" s="125"/>
    </row>
    <row r="24" spans="1:7" s="5" customFormat="1" ht="15" customHeight="1" thickBot="1">
      <c r="A24" s="6"/>
      <c r="B24" s="6"/>
      <c r="C24" s="6"/>
      <c r="D24" s="6"/>
      <c r="E24" s="125"/>
      <c r="F24" s="146"/>
      <c r="G24" s="147"/>
    </row>
    <row r="25" spans="1:7" s="5" customFormat="1" ht="15" customHeight="1">
      <c r="A25" s="59"/>
      <c r="B25" s="59"/>
      <c r="C25" s="59"/>
      <c r="D25" s="59"/>
      <c r="E25" s="148"/>
      <c r="F25" s="149" t="s">
        <v>19</v>
      </c>
      <c r="G25" s="150"/>
    </row>
    <row r="26" spans="1:7" s="5" customFormat="1" ht="15" customHeight="1">
      <c r="A26" s="6"/>
      <c r="B26" s="6"/>
      <c r="C26" s="6"/>
      <c r="D26" s="6"/>
      <c r="E26" s="125"/>
      <c r="F26" s="146" t="s">
        <v>20</v>
      </c>
      <c r="G26" s="150" t="s">
        <v>21</v>
      </c>
    </row>
    <row r="27" spans="2:7" s="5" customFormat="1" ht="15" customHeight="1">
      <c r="B27" s="54" t="s">
        <v>22</v>
      </c>
      <c r="C27" s="54" t="s">
        <v>23</v>
      </c>
      <c r="D27" s="54" t="s">
        <v>24</v>
      </c>
      <c r="E27" s="151"/>
      <c r="F27" s="146" t="s">
        <v>25</v>
      </c>
      <c r="G27" s="146" t="s">
        <v>26</v>
      </c>
    </row>
    <row r="28" spans="1:7" s="5" customFormat="1" ht="15" customHeight="1" thickBot="1">
      <c r="A28" s="53"/>
      <c r="B28" s="55" t="s">
        <v>27</v>
      </c>
      <c r="C28" s="55" t="s">
        <v>27</v>
      </c>
      <c r="D28" s="55" t="s">
        <v>28</v>
      </c>
      <c r="E28" s="152" t="s">
        <v>14</v>
      </c>
      <c r="F28" s="152" t="s">
        <v>36</v>
      </c>
      <c r="G28" s="152" t="s">
        <v>29</v>
      </c>
    </row>
    <row r="29" spans="1:7" s="5" customFormat="1" ht="15" customHeight="1">
      <c r="A29" s="6"/>
      <c r="B29" s="60"/>
      <c r="C29" s="60"/>
      <c r="D29" s="60"/>
      <c r="E29" s="150"/>
      <c r="F29" s="150"/>
      <c r="G29" s="150"/>
    </row>
    <row r="30" spans="1:7" s="5" customFormat="1" ht="15" customHeight="1" thickBot="1">
      <c r="A30" s="53" t="s">
        <v>51</v>
      </c>
      <c r="B30" s="72">
        <v>12681</v>
      </c>
      <c r="C30" s="72">
        <v>2218</v>
      </c>
      <c r="D30" s="72">
        <v>8149</v>
      </c>
      <c r="E30" s="160">
        <v>-7782</v>
      </c>
      <c r="F30" s="160">
        <v>-351</v>
      </c>
      <c r="G30" s="160">
        <f>SUM(B30:F30)</f>
        <v>14915</v>
      </c>
    </row>
    <row r="31" spans="1:7" s="5" customFormat="1" ht="15" customHeight="1">
      <c r="A31" s="6"/>
      <c r="B31" s="84"/>
      <c r="C31" s="84"/>
      <c r="D31" s="84"/>
      <c r="E31" s="153"/>
      <c r="F31" s="153"/>
      <c r="G31" s="153"/>
    </row>
    <row r="32" spans="1:7" s="5" customFormat="1" ht="15" customHeight="1">
      <c r="A32" s="109" t="s">
        <v>32</v>
      </c>
      <c r="B32" s="56"/>
      <c r="C32" s="56"/>
      <c r="D32" s="56"/>
      <c r="E32" s="154">
        <v>-960</v>
      </c>
      <c r="F32" s="155"/>
      <c r="G32" s="155">
        <f>E32</f>
        <v>-960</v>
      </c>
    </row>
    <row r="33" spans="1:7" s="5" customFormat="1" ht="15" customHeight="1">
      <c r="A33" s="5" t="s">
        <v>40</v>
      </c>
      <c r="B33" s="56"/>
      <c r="C33" s="56"/>
      <c r="D33" s="56"/>
      <c r="E33" s="154"/>
      <c r="F33" s="155"/>
      <c r="G33" s="155"/>
    </row>
    <row r="34" spans="1:7" s="5" customFormat="1" ht="15" customHeight="1">
      <c r="A34" s="5" t="s">
        <v>43</v>
      </c>
      <c r="B34" s="56"/>
      <c r="C34" s="56"/>
      <c r="D34" s="56"/>
      <c r="E34" s="151"/>
      <c r="F34" s="151"/>
      <c r="G34" s="155"/>
    </row>
    <row r="35" spans="1:7" s="5" customFormat="1" ht="16.5" customHeight="1">
      <c r="A35" s="5" t="s">
        <v>95</v>
      </c>
      <c r="B35" s="57"/>
      <c r="C35" s="57"/>
      <c r="D35" s="57"/>
      <c r="E35" s="126"/>
      <c r="F35" s="156">
        <v>-283</v>
      </c>
      <c r="G35" s="126">
        <f>F35</f>
        <v>-283</v>
      </c>
    </row>
    <row r="36" spans="1:7" s="5" customFormat="1" ht="16.5" customHeight="1" hidden="1">
      <c r="A36" s="5" t="s">
        <v>53</v>
      </c>
      <c r="B36" s="57"/>
      <c r="C36" s="57"/>
      <c r="D36" s="57"/>
      <c r="E36" s="126"/>
      <c r="F36" s="156"/>
      <c r="G36" s="126"/>
    </row>
    <row r="37" spans="1:7" s="5" customFormat="1" ht="16.5" customHeight="1" hidden="1">
      <c r="A37" s="5" t="s">
        <v>52</v>
      </c>
      <c r="B37" s="57"/>
      <c r="C37" s="57"/>
      <c r="D37" s="57"/>
      <c r="E37" s="126"/>
      <c r="F37" s="156"/>
      <c r="G37" s="126"/>
    </row>
    <row r="38" spans="1:7" s="5" customFormat="1" ht="16.5" customHeight="1" hidden="1">
      <c r="A38" s="5" t="s">
        <v>76</v>
      </c>
      <c r="B38" s="57"/>
      <c r="C38" s="57"/>
      <c r="D38" s="57"/>
      <c r="E38" s="126"/>
      <c r="F38" s="157">
        <v>0</v>
      </c>
      <c r="G38" s="126">
        <f>F38</f>
        <v>0</v>
      </c>
    </row>
    <row r="39" spans="1:7" s="5" customFormat="1" ht="15" customHeight="1" thickBot="1">
      <c r="A39" s="5" t="s">
        <v>37</v>
      </c>
      <c r="B39" s="57"/>
      <c r="C39" s="57"/>
      <c r="D39" s="57"/>
      <c r="E39" s="126"/>
      <c r="F39" s="126"/>
      <c r="G39" s="158">
        <f>SUM(G32:G38)</f>
        <v>-1243</v>
      </c>
    </row>
    <row r="40" spans="1:7" s="5" customFormat="1" ht="15" customHeight="1">
      <c r="A40" s="6" t="s">
        <v>30</v>
      </c>
      <c r="B40" s="57"/>
      <c r="C40" s="57"/>
      <c r="D40" s="105">
        <v>25</v>
      </c>
      <c r="E40" s="126"/>
      <c r="F40" s="126"/>
      <c r="G40" s="126">
        <v>25</v>
      </c>
    </row>
    <row r="41" spans="1:7" s="5" customFormat="1" ht="15" customHeight="1">
      <c r="A41" s="6"/>
      <c r="B41" s="57"/>
      <c r="C41" s="57"/>
      <c r="D41" s="105"/>
      <c r="E41" s="126"/>
      <c r="F41" s="126"/>
      <c r="G41" s="126"/>
    </row>
    <row r="42" spans="1:7" s="5" customFormat="1" ht="15" customHeight="1" thickBot="1">
      <c r="A42" s="271" t="s">
        <v>105</v>
      </c>
      <c r="B42" s="110">
        <f>B30+B32+B35+B40</f>
        <v>12681</v>
      </c>
      <c r="C42" s="110">
        <f>C30+C32+C35+C40</f>
        <v>2218</v>
      </c>
      <c r="D42" s="110">
        <f>D30+D32+D35+D40</f>
        <v>8174</v>
      </c>
      <c r="E42" s="159">
        <f>SUM(E30:E40)</f>
        <v>-8742</v>
      </c>
      <c r="F42" s="159">
        <f>SUM(F30:F40)</f>
        <v>-634</v>
      </c>
      <c r="G42" s="159">
        <f>G30+G39+G40</f>
        <v>13697</v>
      </c>
    </row>
    <row r="43" spans="5:7" s="5" customFormat="1" ht="15.75">
      <c r="E43" s="151"/>
      <c r="F43" s="151"/>
      <c r="G43" s="151"/>
    </row>
    <row r="44" spans="1:7" s="5" customFormat="1" ht="15.75">
      <c r="A44" s="14" t="s">
        <v>31</v>
      </c>
      <c r="E44" s="151"/>
      <c r="F44" s="151"/>
      <c r="G44" s="151"/>
    </row>
    <row r="45" spans="5:7" s="5" customFormat="1" ht="15.75">
      <c r="E45" s="151"/>
      <c r="F45" s="151"/>
      <c r="G45" s="151"/>
    </row>
  </sheetData>
  <sheetProtection/>
  <printOptions/>
  <pageMargins left="0.75" right="0.75" top="0.75" bottom="0.5" header="0.5" footer="0.5"/>
  <pageSetup fitToHeight="1" fitToWidth="1" horizontalDpi="600" verticalDpi="6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showGridLines="0" zoomScalePageLayoutView="0" workbookViewId="0" topLeftCell="F28">
      <selection activeCell="N1" sqref="N1:Q16384"/>
    </sheetView>
  </sheetViews>
  <sheetFormatPr defaultColWidth="9.00390625" defaultRowHeight="15.75"/>
  <cols>
    <col min="1" max="3" width="2.625" style="269" customWidth="1"/>
    <col min="4" max="4" width="45.00390625" style="269" customWidth="1"/>
    <col min="5" max="5" width="2.50390625" style="269" customWidth="1"/>
    <col min="6" max="6" width="16.25390625" style="95" customWidth="1"/>
    <col min="7" max="7" width="1.625" style="269" customWidth="1"/>
    <col min="8" max="8" width="16.25390625" style="163" customWidth="1"/>
    <col min="9" max="9" width="3.25390625" style="270" customWidth="1"/>
    <col min="10" max="10" width="16.25390625" style="143" customWidth="1"/>
    <col min="11" max="11" width="1.75390625" style="269" customWidth="1"/>
    <col min="12" max="12" width="16.25390625" style="163" customWidth="1"/>
    <col min="13" max="13" width="3.625" style="109" customWidth="1"/>
    <col min="14" max="14" width="2.125" style="269" customWidth="1"/>
    <col min="15" max="16384" width="9.00390625" style="269" customWidth="1"/>
  </cols>
  <sheetData>
    <row r="1" spans="1:13" s="210" customFormat="1" ht="18.75">
      <c r="A1" s="277" t="s">
        <v>9</v>
      </c>
      <c r="F1" s="225"/>
      <c r="I1" s="227"/>
      <c r="J1" s="183"/>
      <c r="M1" s="227"/>
    </row>
    <row r="2" spans="1:13" s="210" customFormat="1" ht="19.5" thickBot="1">
      <c r="A2" s="278" t="s">
        <v>57</v>
      </c>
      <c r="B2" s="279"/>
      <c r="C2" s="279"/>
      <c r="D2" s="279"/>
      <c r="E2" s="279"/>
      <c r="F2" s="280"/>
      <c r="G2" s="279"/>
      <c r="H2" s="279"/>
      <c r="I2" s="279"/>
      <c r="J2" s="281"/>
      <c r="K2" s="211"/>
      <c r="L2" s="211"/>
      <c r="M2" s="109"/>
    </row>
    <row r="3" spans="1:13" s="163" customFormat="1" ht="15.75">
      <c r="A3" s="282"/>
      <c r="B3" s="229"/>
      <c r="C3" s="229"/>
      <c r="D3" s="229"/>
      <c r="E3" s="336" t="s">
        <v>55</v>
      </c>
      <c r="F3" s="336"/>
      <c r="G3" s="336"/>
      <c r="H3" s="336"/>
      <c r="I3" s="336" t="s">
        <v>100</v>
      </c>
      <c r="J3" s="337"/>
      <c r="K3" s="337"/>
      <c r="L3" s="337"/>
      <c r="M3" s="162"/>
    </row>
    <row r="4" spans="1:13" s="163" customFormat="1" ht="30.75" customHeight="1">
      <c r="A4" s="109" t="s">
        <v>12</v>
      </c>
      <c r="B4" s="109"/>
      <c r="C4" s="109"/>
      <c r="D4" s="109"/>
      <c r="E4" s="109"/>
      <c r="F4" s="283" t="s">
        <v>101</v>
      </c>
      <c r="G4" s="284"/>
      <c r="H4" s="275" t="s">
        <v>102</v>
      </c>
      <c r="I4" s="109"/>
      <c r="J4" s="283" t="s">
        <v>101</v>
      </c>
      <c r="K4" s="284"/>
      <c r="L4" s="275" t="s">
        <v>102</v>
      </c>
      <c r="M4" s="285"/>
    </row>
    <row r="5" spans="1:13" s="163" customFormat="1" ht="12" customHeight="1" thickBot="1">
      <c r="A5" s="211"/>
      <c r="B5" s="211"/>
      <c r="C5" s="211"/>
      <c r="D5" s="211"/>
      <c r="E5" s="211"/>
      <c r="F5" s="286"/>
      <c r="G5" s="287"/>
      <c r="H5" s="288"/>
      <c r="I5" s="231"/>
      <c r="J5" s="184"/>
      <c r="K5" s="289"/>
      <c r="L5" s="161"/>
      <c r="M5" s="272"/>
    </row>
    <row r="6" spans="1:13" s="230" customFormat="1" ht="15" customHeight="1">
      <c r="A6" s="230" t="s">
        <v>45</v>
      </c>
      <c r="F6" s="290"/>
      <c r="G6" s="236"/>
      <c r="H6" s="291"/>
      <c r="I6" s="76"/>
      <c r="J6" s="185"/>
      <c r="K6" s="292"/>
      <c r="L6" s="162"/>
      <c r="M6" s="162"/>
    </row>
    <row r="7" spans="1:13" s="230" customFormat="1" ht="15" customHeight="1">
      <c r="A7" s="230" t="s">
        <v>46</v>
      </c>
      <c r="F7" s="290"/>
      <c r="G7" s="236"/>
      <c r="H7" s="291"/>
      <c r="I7" s="76"/>
      <c r="J7" s="185"/>
      <c r="K7" s="292"/>
      <c r="L7" s="162"/>
      <c r="M7" s="162"/>
    </row>
    <row r="8" spans="6:13" s="230" customFormat="1" ht="15" customHeight="1">
      <c r="F8" s="290"/>
      <c r="G8" s="236"/>
      <c r="H8" s="291"/>
      <c r="I8" s="76"/>
      <c r="J8" s="185"/>
      <c r="K8" s="292"/>
      <c r="L8" s="162"/>
      <c r="M8" s="162"/>
    </row>
    <row r="9" spans="1:13" s="230" customFormat="1" ht="15" customHeight="1">
      <c r="A9" s="293" t="s">
        <v>82</v>
      </c>
      <c r="F9" s="95"/>
      <c r="I9" s="76"/>
      <c r="J9" s="141"/>
      <c r="K9" s="163"/>
      <c r="L9" s="163"/>
      <c r="M9" s="109"/>
    </row>
    <row r="10" spans="1:13" s="230" customFormat="1" ht="15" customHeight="1">
      <c r="A10" s="269" t="s">
        <v>116</v>
      </c>
      <c r="F10" s="294">
        <v>422</v>
      </c>
      <c r="G10" s="295"/>
      <c r="H10" s="296">
        <v>-364</v>
      </c>
      <c r="I10" s="76"/>
      <c r="J10" s="202">
        <v>229</v>
      </c>
      <c r="K10" s="297"/>
      <c r="L10" s="203">
        <v>-960</v>
      </c>
      <c r="M10" s="273"/>
    </row>
    <row r="11" spans="1:13" s="230" customFormat="1" ht="15" customHeight="1">
      <c r="A11" s="230" t="s">
        <v>97</v>
      </c>
      <c r="F11" s="95"/>
      <c r="G11" s="91"/>
      <c r="H11" s="91"/>
      <c r="I11" s="76"/>
      <c r="J11" s="141"/>
      <c r="K11" s="298"/>
      <c r="L11" s="154"/>
      <c r="M11" s="156"/>
    </row>
    <row r="12" spans="2:13" s="230" customFormat="1" ht="15" customHeight="1">
      <c r="B12" s="230" t="s">
        <v>78</v>
      </c>
      <c r="F12" s="299">
        <v>8</v>
      </c>
      <c r="G12" s="300"/>
      <c r="H12" s="91">
        <v>11</v>
      </c>
      <c r="I12" s="76"/>
      <c r="J12" s="186">
        <v>18</v>
      </c>
      <c r="K12" s="301"/>
      <c r="L12" s="165">
        <v>25</v>
      </c>
      <c r="M12" s="157"/>
    </row>
    <row r="13" spans="2:13" s="230" customFormat="1" ht="15" customHeight="1">
      <c r="B13" s="269" t="s">
        <v>118</v>
      </c>
      <c r="F13" s="302">
        <v>-3</v>
      </c>
      <c r="G13" s="300"/>
      <c r="H13" s="91">
        <v>1</v>
      </c>
      <c r="I13" s="76"/>
      <c r="J13" s="186">
        <v>-1</v>
      </c>
      <c r="K13" s="301"/>
      <c r="L13" s="303">
        <v>1</v>
      </c>
      <c r="M13" s="198"/>
    </row>
    <row r="14" spans="2:14" s="230" customFormat="1" ht="15" customHeight="1">
      <c r="B14" s="230" t="s">
        <v>81</v>
      </c>
      <c r="F14" s="302"/>
      <c r="G14" s="300"/>
      <c r="H14" s="91"/>
      <c r="I14" s="76"/>
      <c r="J14" s="186"/>
      <c r="K14" s="301"/>
      <c r="L14" s="165"/>
      <c r="M14" s="157"/>
      <c r="N14" s="76"/>
    </row>
    <row r="15" spans="2:14" s="230" customFormat="1" ht="15" customHeight="1">
      <c r="B15" s="230" t="s">
        <v>84</v>
      </c>
      <c r="F15" s="302">
        <v>-3</v>
      </c>
      <c r="G15" s="300"/>
      <c r="H15" s="91">
        <v>-11</v>
      </c>
      <c r="I15" s="76"/>
      <c r="J15" s="186">
        <v>-81</v>
      </c>
      <c r="K15" s="301"/>
      <c r="L15" s="165">
        <v>-25</v>
      </c>
      <c r="M15" s="157"/>
      <c r="N15" s="76"/>
    </row>
    <row r="16" spans="2:14" s="230" customFormat="1" ht="15" customHeight="1">
      <c r="B16" s="76" t="s">
        <v>38</v>
      </c>
      <c r="C16" s="76"/>
      <c r="D16" s="76"/>
      <c r="E16" s="76"/>
      <c r="F16" s="302">
        <v>475</v>
      </c>
      <c r="G16" s="79"/>
      <c r="H16" s="91">
        <v>516</v>
      </c>
      <c r="I16" s="76"/>
      <c r="J16" s="144">
        <v>968</v>
      </c>
      <c r="K16" s="132"/>
      <c r="L16" s="157">
        <v>1050</v>
      </c>
      <c r="M16" s="157"/>
      <c r="N16" s="76"/>
    </row>
    <row r="17" spans="2:14" s="230" customFormat="1" ht="15" customHeight="1">
      <c r="B17" s="76" t="s">
        <v>47</v>
      </c>
      <c r="C17" s="76"/>
      <c r="D17" s="76"/>
      <c r="E17" s="76"/>
      <c r="F17" s="302">
        <v>12</v>
      </c>
      <c r="G17" s="79"/>
      <c r="H17" s="91">
        <v>12</v>
      </c>
      <c r="I17" s="76"/>
      <c r="J17" s="187">
        <v>24</v>
      </c>
      <c r="K17" s="132"/>
      <c r="L17" s="157">
        <v>24</v>
      </c>
      <c r="M17" s="157"/>
      <c r="N17" s="76"/>
    </row>
    <row r="18" spans="2:14" s="230" customFormat="1" ht="15" customHeight="1">
      <c r="B18" s="76" t="s">
        <v>79</v>
      </c>
      <c r="C18" s="76"/>
      <c r="D18" s="76"/>
      <c r="E18" s="76"/>
      <c r="F18" s="302">
        <v>-26</v>
      </c>
      <c r="G18" s="79"/>
      <c r="H18" s="91">
        <v>0</v>
      </c>
      <c r="I18" s="76"/>
      <c r="J18" s="144">
        <v>-58</v>
      </c>
      <c r="K18" s="132"/>
      <c r="L18" s="198">
        <v>0</v>
      </c>
      <c r="M18" s="198"/>
      <c r="N18" s="76"/>
    </row>
    <row r="19" spans="2:14" s="230" customFormat="1" ht="15" customHeight="1">
      <c r="B19" s="246" t="s">
        <v>80</v>
      </c>
      <c r="C19" s="76"/>
      <c r="D19" s="76"/>
      <c r="E19" s="76"/>
      <c r="F19" s="302">
        <v>-50</v>
      </c>
      <c r="G19" s="76"/>
      <c r="H19" s="91">
        <v>1432</v>
      </c>
      <c r="I19" s="76"/>
      <c r="J19" s="188">
        <v>-475</v>
      </c>
      <c r="K19" s="109"/>
      <c r="L19" s="157">
        <v>1547</v>
      </c>
      <c r="M19" s="157"/>
      <c r="N19" s="76"/>
    </row>
    <row r="20" spans="1:14" s="230" customFormat="1" ht="15" customHeight="1">
      <c r="A20" s="249"/>
      <c r="B20" s="249"/>
      <c r="C20" s="249"/>
      <c r="D20" s="249"/>
      <c r="E20" s="249"/>
      <c r="F20" s="304">
        <v>835</v>
      </c>
      <c r="G20" s="251"/>
      <c r="H20" s="305">
        <v>1597</v>
      </c>
      <c r="I20" s="249"/>
      <c r="J20" s="189">
        <v>624</v>
      </c>
      <c r="K20" s="214"/>
      <c r="L20" s="167">
        <v>1662</v>
      </c>
      <c r="M20" s="168"/>
      <c r="N20" s="76"/>
    </row>
    <row r="21" spans="1:14" s="230" customFormat="1" ht="15" customHeight="1">
      <c r="A21" s="76"/>
      <c r="B21" s="76"/>
      <c r="C21" s="76"/>
      <c r="D21" s="76"/>
      <c r="E21" s="76"/>
      <c r="F21" s="306"/>
      <c r="G21" s="79"/>
      <c r="H21" s="307"/>
      <c r="I21" s="76"/>
      <c r="J21" s="190"/>
      <c r="K21" s="132"/>
      <c r="L21" s="168"/>
      <c r="M21" s="168"/>
      <c r="N21" s="76"/>
    </row>
    <row r="22" spans="1:14" s="230" customFormat="1" ht="15" customHeight="1">
      <c r="A22" s="230" t="s">
        <v>6</v>
      </c>
      <c r="F22" s="95"/>
      <c r="G22" s="300"/>
      <c r="H22" s="91"/>
      <c r="I22" s="76"/>
      <c r="J22" s="141"/>
      <c r="K22" s="301"/>
      <c r="L22" s="154"/>
      <c r="M22" s="156"/>
      <c r="N22" s="76"/>
    </row>
    <row r="23" spans="1:14" s="230" customFormat="1" ht="15" customHeight="1">
      <c r="A23" s="76"/>
      <c r="B23" s="76" t="s">
        <v>39</v>
      </c>
      <c r="D23" s="76"/>
      <c r="E23" s="76"/>
      <c r="F23" s="302">
        <v>-326</v>
      </c>
      <c r="G23" s="79"/>
      <c r="H23" s="91">
        <v>-74</v>
      </c>
      <c r="I23" s="76"/>
      <c r="J23" s="144">
        <v>-1488</v>
      </c>
      <c r="K23" s="132"/>
      <c r="L23" s="157">
        <v>-181</v>
      </c>
      <c r="M23" s="157"/>
      <c r="N23" s="308"/>
    </row>
    <row r="24" spans="1:14" s="230" customFormat="1" ht="15" customHeight="1">
      <c r="A24" s="76"/>
      <c r="B24" s="76" t="s">
        <v>83</v>
      </c>
      <c r="C24" s="76"/>
      <c r="D24" s="76"/>
      <c r="E24" s="76"/>
      <c r="F24" s="302">
        <v>7</v>
      </c>
      <c r="G24" s="79"/>
      <c r="H24" s="91">
        <v>5</v>
      </c>
      <c r="I24" s="76"/>
      <c r="J24" s="144">
        <v>27</v>
      </c>
      <c r="K24" s="132"/>
      <c r="L24" s="105">
        <v>5</v>
      </c>
      <c r="M24" s="198"/>
      <c r="N24" s="308"/>
    </row>
    <row r="25" spans="1:14" s="230" customFormat="1" ht="15" customHeight="1">
      <c r="A25" s="249"/>
      <c r="B25" s="249"/>
      <c r="C25" s="249"/>
      <c r="D25" s="249"/>
      <c r="E25" s="249"/>
      <c r="F25" s="189">
        <v>-319</v>
      </c>
      <c r="G25" s="189">
        <v>0</v>
      </c>
      <c r="H25" s="167">
        <v>-69</v>
      </c>
      <c r="I25" s="249"/>
      <c r="J25" s="189">
        <v>-1461</v>
      </c>
      <c r="K25" s="214"/>
      <c r="L25" s="167">
        <v>-176</v>
      </c>
      <c r="M25" s="168"/>
      <c r="N25" s="76"/>
    </row>
    <row r="26" spans="6:13" s="76" customFormat="1" ht="15" customHeight="1">
      <c r="F26" s="68"/>
      <c r="G26" s="245"/>
      <c r="H26" s="245"/>
      <c r="J26" s="143"/>
      <c r="L26" s="156"/>
      <c r="M26" s="156"/>
    </row>
    <row r="27" spans="1:14" s="230" customFormat="1" ht="15" customHeight="1">
      <c r="A27" s="230" t="s">
        <v>7</v>
      </c>
      <c r="F27" s="95"/>
      <c r="G27" s="300"/>
      <c r="H27" s="91"/>
      <c r="I27" s="76"/>
      <c r="J27" s="143"/>
      <c r="K27" s="215"/>
      <c r="L27" s="156"/>
      <c r="M27" s="156"/>
      <c r="N27" s="76"/>
    </row>
    <row r="28" spans="2:14" s="230" customFormat="1" ht="15" customHeight="1">
      <c r="B28" s="269" t="s">
        <v>117</v>
      </c>
      <c r="F28" s="302">
        <v>-307</v>
      </c>
      <c r="G28" s="300"/>
      <c r="H28" s="91">
        <v>-1093</v>
      </c>
      <c r="I28" s="76"/>
      <c r="J28" s="186">
        <v>536</v>
      </c>
      <c r="K28" s="301"/>
      <c r="L28" s="165">
        <v>667</v>
      </c>
      <c r="M28" s="157"/>
      <c r="N28" s="76"/>
    </row>
    <row r="29" spans="1:14" s="230" customFormat="1" ht="15" customHeight="1">
      <c r="A29" s="76"/>
      <c r="B29" s="76" t="s">
        <v>42</v>
      </c>
      <c r="D29" s="76"/>
      <c r="E29" s="76"/>
      <c r="F29" s="302">
        <v>-208</v>
      </c>
      <c r="G29" s="79"/>
      <c r="H29" s="91">
        <v>-409</v>
      </c>
      <c r="I29" s="76"/>
      <c r="J29" s="144">
        <v>-1108</v>
      </c>
      <c r="K29" s="132"/>
      <c r="L29" s="157">
        <v>-1914</v>
      </c>
      <c r="M29" s="157"/>
      <c r="N29" s="308"/>
    </row>
    <row r="30" spans="1:14" s="76" customFormat="1" ht="15" customHeight="1">
      <c r="A30" s="94"/>
      <c r="B30" s="330" t="s">
        <v>109</v>
      </c>
      <c r="C30" s="94"/>
      <c r="D30" s="94"/>
      <c r="E30" s="94"/>
      <c r="F30" s="309">
        <v>0</v>
      </c>
      <c r="G30" s="241"/>
      <c r="H30" s="197">
        <v>0</v>
      </c>
      <c r="I30" s="94"/>
      <c r="J30" s="191">
        <v>960</v>
      </c>
      <c r="K30" s="130"/>
      <c r="L30" s="199">
        <v>0</v>
      </c>
      <c r="M30" s="198"/>
      <c r="N30" s="308"/>
    </row>
    <row r="31" spans="1:14" s="230" customFormat="1" ht="15" customHeight="1">
      <c r="A31" s="94"/>
      <c r="B31" s="94"/>
      <c r="C31" s="94"/>
      <c r="D31" s="94"/>
      <c r="E31" s="94"/>
      <c r="F31" s="192">
        <v>-515</v>
      </c>
      <c r="G31" s="192">
        <v>0</v>
      </c>
      <c r="H31" s="170">
        <v>-1502</v>
      </c>
      <c r="I31" s="94"/>
      <c r="J31" s="192">
        <v>388</v>
      </c>
      <c r="K31" s="131"/>
      <c r="L31" s="170">
        <v>-1247</v>
      </c>
      <c r="M31" s="168"/>
      <c r="N31" s="308"/>
    </row>
    <row r="32" spans="1:14" s="230" customFormat="1" ht="15" customHeight="1">
      <c r="A32" s="310"/>
      <c r="F32" s="95"/>
      <c r="G32" s="300"/>
      <c r="H32" s="91"/>
      <c r="I32" s="76"/>
      <c r="J32" s="141"/>
      <c r="K32" s="301"/>
      <c r="L32" s="154"/>
      <c r="M32" s="156"/>
      <c r="N32" s="76"/>
    </row>
    <row r="33" spans="1:14" s="230" customFormat="1" ht="15" customHeight="1">
      <c r="A33" s="94"/>
      <c r="B33" s="94" t="s">
        <v>68</v>
      </c>
      <c r="C33" s="94"/>
      <c r="D33" s="94"/>
      <c r="E33" s="94"/>
      <c r="F33" s="331">
        <v>-1</v>
      </c>
      <c r="G33" s="241"/>
      <c r="H33" s="197">
        <v>-26</v>
      </c>
      <c r="I33" s="94"/>
      <c r="J33" s="193">
        <v>253</v>
      </c>
      <c r="K33" s="130"/>
      <c r="L33" s="171">
        <v>-259</v>
      </c>
      <c r="M33" s="156"/>
      <c r="N33" s="76"/>
    </row>
    <row r="34" spans="6:14" s="230" customFormat="1" ht="15" customHeight="1">
      <c r="F34" s="95"/>
      <c r="G34" s="91"/>
      <c r="H34" s="311"/>
      <c r="I34" s="76"/>
      <c r="J34" s="141"/>
      <c r="K34" s="298"/>
      <c r="L34" s="154"/>
      <c r="M34" s="156"/>
      <c r="N34" s="76"/>
    </row>
    <row r="35" spans="1:15" s="230" customFormat="1" ht="15" customHeight="1">
      <c r="A35" s="293" t="s">
        <v>17</v>
      </c>
      <c r="F35" s="311">
        <v>0</v>
      </c>
      <c r="G35" s="91"/>
      <c r="H35" s="311">
        <v>0</v>
      </c>
      <c r="I35" s="76"/>
      <c r="J35" s="194">
        <v>-196</v>
      </c>
      <c r="K35" s="298"/>
      <c r="L35" s="172">
        <v>-20</v>
      </c>
      <c r="M35" s="168"/>
      <c r="N35" s="76"/>
      <c r="O35" s="312"/>
    </row>
    <row r="36" spans="1:14" s="230" customFormat="1" ht="15" customHeight="1">
      <c r="A36" s="293"/>
      <c r="F36" s="299"/>
      <c r="G36" s="91"/>
      <c r="H36" s="311"/>
      <c r="I36" s="76"/>
      <c r="J36" s="194"/>
      <c r="K36" s="298"/>
      <c r="L36" s="172"/>
      <c r="M36" s="168"/>
      <c r="N36" s="76"/>
    </row>
    <row r="37" spans="1:13" s="230" customFormat="1" ht="15" customHeight="1">
      <c r="A37" s="94" t="s">
        <v>85</v>
      </c>
      <c r="B37" s="94"/>
      <c r="C37" s="94"/>
      <c r="D37" s="94"/>
      <c r="E37" s="94"/>
      <c r="F37" s="75">
        <v>0</v>
      </c>
      <c r="G37" s="241"/>
      <c r="H37" s="313">
        <v>0</v>
      </c>
      <c r="I37" s="94"/>
      <c r="J37" s="191">
        <v>196</v>
      </c>
      <c r="K37" s="130"/>
      <c r="L37" s="169">
        <v>20</v>
      </c>
      <c r="M37" s="157"/>
    </row>
    <row r="38" spans="1:13" s="230" customFormat="1" ht="15" customHeight="1">
      <c r="A38" s="76"/>
      <c r="B38" s="76"/>
      <c r="C38" s="76"/>
      <c r="D38" s="76"/>
      <c r="E38" s="76"/>
      <c r="F38" s="95"/>
      <c r="G38" s="79"/>
      <c r="H38" s="245"/>
      <c r="I38" s="76"/>
      <c r="J38" s="141"/>
      <c r="K38" s="132"/>
      <c r="L38" s="154"/>
      <c r="M38" s="156"/>
    </row>
    <row r="39" spans="1:16" s="230" customFormat="1" ht="15" customHeight="1">
      <c r="A39" s="314" t="s">
        <v>86</v>
      </c>
      <c r="B39" s="81"/>
      <c r="C39" s="81"/>
      <c r="D39" s="81"/>
      <c r="E39" s="81"/>
      <c r="F39" s="315">
        <v>0</v>
      </c>
      <c r="G39" s="316"/>
      <c r="H39" s="99">
        <v>0</v>
      </c>
      <c r="I39" s="94"/>
      <c r="J39" s="204">
        <v>0</v>
      </c>
      <c r="K39" s="199"/>
      <c r="L39" s="205">
        <v>0</v>
      </c>
      <c r="M39" s="274"/>
      <c r="P39" s="317"/>
    </row>
    <row r="40" spans="1:13" s="230" customFormat="1" ht="15" customHeight="1">
      <c r="A40" s="318"/>
      <c r="C40" s="319"/>
      <c r="D40" s="319"/>
      <c r="E40" s="319"/>
      <c r="F40" s="320"/>
      <c r="G40" s="238"/>
      <c r="H40" s="321"/>
      <c r="I40" s="76"/>
      <c r="J40" s="195"/>
      <c r="K40" s="213"/>
      <c r="L40" s="173"/>
      <c r="M40" s="173"/>
    </row>
    <row r="41" spans="1:13" s="230" customFormat="1" ht="15" customHeight="1">
      <c r="A41" s="230" t="s">
        <v>16</v>
      </c>
      <c r="F41" s="95"/>
      <c r="G41" s="300"/>
      <c r="H41" s="300"/>
      <c r="I41" s="76"/>
      <c r="J41" s="141"/>
      <c r="K41" s="301"/>
      <c r="L41" s="154"/>
      <c r="M41" s="156"/>
    </row>
    <row r="42" spans="2:13" s="230" customFormat="1" ht="15" customHeight="1">
      <c r="B42" s="76" t="s">
        <v>34</v>
      </c>
      <c r="C42" s="76"/>
      <c r="D42" s="76"/>
      <c r="E42" s="76"/>
      <c r="F42" s="80">
        <v>66</v>
      </c>
      <c r="G42" s="79"/>
      <c r="H42" s="322">
        <v>107</v>
      </c>
      <c r="I42" s="76"/>
      <c r="J42" s="202">
        <v>133</v>
      </c>
      <c r="K42" s="132"/>
      <c r="L42" s="203">
        <v>224</v>
      </c>
      <c r="M42" s="273"/>
    </row>
    <row r="43" spans="2:13" s="230" customFormat="1" ht="15" customHeight="1">
      <c r="B43" s="221" t="s">
        <v>33</v>
      </c>
      <c r="C43" s="76"/>
      <c r="D43" s="76"/>
      <c r="E43" s="76"/>
      <c r="F43" s="80">
        <v>0</v>
      </c>
      <c r="G43" s="79"/>
      <c r="H43" s="322">
        <v>0</v>
      </c>
      <c r="I43" s="76"/>
      <c r="J43" s="202">
        <v>2</v>
      </c>
      <c r="K43" s="132"/>
      <c r="L43" s="203">
        <v>2</v>
      </c>
      <c r="M43" s="273"/>
    </row>
    <row r="44" spans="1:13" s="76" customFormat="1" ht="15" customHeight="1">
      <c r="A44" s="81"/>
      <c r="B44" s="276" t="s">
        <v>108</v>
      </c>
      <c r="C44" s="81"/>
      <c r="D44" s="81"/>
      <c r="E44" s="81"/>
      <c r="F44" s="82">
        <v>0</v>
      </c>
      <c r="G44" s="323"/>
      <c r="H44" s="324">
        <v>182</v>
      </c>
      <c r="I44" s="94"/>
      <c r="J44" s="209">
        <v>0</v>
      </c>
      <c r="K44" s="325"/>
      <c r="L44" s="86">
        <v>182</v>
      </c>
      <c r="M44" s="273"/>
    </row>
    <row r="45" spans="6:13" s="230" customFormat="1" ht="15" customHeight="1">
      <c r="F45" s="326"/>
      <c r="G45" s="300"/>
      <c r="H45" s="300"/>
      <c r="I45" s="76"/>
      <c r="J45" s="141"/>
      <c r="L45" s="154"/>
      <c r="M45" s="156"/>
    </row>
    <row r="46" spans="1:13" s="230" customFormat="1" ht="15" customHeight="1">
      <c r="A46" s="230" t="s">
        <v>31</v>
      </c>
      <c r="F46" s="326"/>
      <c r="G46" s="300"/>
      <c r="H46" s="300"/>
      <c r="I46" s="76"/>
      <c r="J46" s="182"/>
      <c r="L46" s="174"/>
      <c r="M46" s="174"/>
    </row>
    <row r="47" spans="6:13" s="220" customFormat="1" ht="15">
      <c r="F47" s="327"/>
      <c r="G47" s="328"/>
      <c r="H47" s="328"/>
      <c r="I47" s="219"/>
      <c r="J47" s="196"/>
      <c r="L47" s="166"/>
      <c r="M47" s="166"/>
    </row>
    <row r="48" spans="6:13" s="220" customFormat="1" ht="15">
      <c r="F48" s="327"/>
      <c r="G48" s="328"/>
      <c r="H48" s="328"/>
      <c r="I48" s="219"/>
      <c r="J48" s="196"/>
      <c r="L48" s="166"/>
      <c r="M48" s="166"/>
    </row>
    <row r="49" spans="6:13" s="220" customFormat="1" ht="15">
      <c r="F49" s="327"/>
      <c r="G49" s="328"/>
      <c r="H49" s="328"/>
      <c r="I49" s="219"/>
      <c r="J49" s="196"/>
      <c r="L49" s="166"/>
      <c r="M49" s="166"/>
    </row>
    <row r="50" spans="6:13" s="220" customFormat="1" ht="15">
      <c r="F50" s="327"/>
      <c r="G50" s="328"/>
      <c r="H50" s="328"/>
      <c r="I50" s="219"/>
      <c r="J50" s="196"/>
      <c r="L50" s="166"/>
      <c r="M50" s="166"/>
    </row>
    <row r="51" spans="6:13" s="220" customFormat="1" ht="15">
      <c r="F51" s="327"/>
      <c r="G51" s="328"/>
      <c r="H51" s="328"/>
      <c r="I51" s="219"/>
      <c r="J51" s="196"/>
      <c r="L51" s="166"/>
      <c r="M51" s="166"/>
    </row>
    <row r="52" spans="6:13" s="220" customFormat="1" ht="15">
      <c r="F52" s="327"/>
      <c r="G52" s="328"/>
      <c r="H52" s="328"/>
      <c r="I52" s="219"/>
      <c r="J52" s="196"/>
      <c r="L52" s="164"/>
      <c r="M52" s="164"/>
    </row>
    <row r="53" spans="6:13" s="220" customFormat="1" ht="15">
      <c r="F53" s="327"/>
      <c r="G53" s="328"/>
      <c r="H53" s="328"/>
      <c r="I53" s="219"/>
      <c r="J53" s="196"/>
      <c r="L53" s="164"/>
      <c r="M53" s="164"/>
    </row>
    <row r="54" spans="6:13" s="220" customFormat="1" ht="15">
      <c r="F54" s="327"/>
      <c r="G54" s="328"/>
      <c r="H54" s="328"/>
      <c r="I54" s="219"/>
      <c r="J54" s="196"/>
      <c r="L54" s="164"/>
      <c r="M54" s="164"/>
    </row>
    <row r="55" spans="6:13" s="220" customFormat="1" ht="15">
      <c r="F55" s="327"/>
      <c r="G55" s="328"/>
      <c r="H55" s="328"/>
      <c r="I55" s="219"/>
      <c r="J55" s="196"/>
      <c r="L55" s="164"/>
      <c r="M55" s="164"/>
    </row>
    <row r="56" spans="6:13" s="220" customFormat="1" ht="15">
      <c r="F56" s="327"/>
      <c r="G56" s="328"/>
      <c r="H56" s="328"/>
      <c r="I56" s="219"/>
      <c r="J56" s="196"/>
      <c r="L56" s="164"/>
      <c r="M56" s="164"/>
    </row>
    <row r="57" spans="6:13" s="220" customFormat="1" ht="15">
      <c r="F57" s="327"/>
      <c r="G57" s="328"/>
      <c r="H57" s="328"/>
      <c r="I57" s="219"/>
      <c r="J57" s="196"/>
      <c r="M57" s="219"/>
    </row>
    <row r="58" spans="6:13" s="220" customFormat="1" ht="15">
      <c r="F58" s="327"/>
      <c r="G58" s="328"/>
      <c r="H58" s="328"/>
      <c r="I58" s="219"/>
      <c r="J58" s="196"/>
      <c r="M58" s="219"/>
    </row>
    <row r="59" spans="6:13" s="220" customFormat="1" ht="15">
      <c r="F59" s="327"/>
      <c r="G59" s="328"/>
      <c r="H59" s="328"/>
      <c r="I59" s="219"/>
      <c r="J59" s="196"/>
      <c r="M59" s="219"/>
    </row>
    <row r="60" spans="6:13" s="220" customFormat="1" ht="15">
      <c r="F60" s="327"/>
      <c r="G60" s="328"/>
      <c r="H60" s="328"/>
      <c r="I60" s="219"/>
      <c r="J60" s="196"/>
      <c r="M60" s="219"/>
    </row>
    <row r="61" spans="6:13" s="220" customFormat="1" ht="15">
      <c r="F61" s="327"/>
      <c r="G61" s="328"/>
      <c r="H61" s="328"/>
      <c r="I61" s="219"/>
      <c r="J61" s="196"/>
      <c r="M61" s="219"/>
    </row>
    <row r="62" spans="6:13" s="220" customFormat="1" ht="15">
      <c r="F62" s="327"/>
      <c r="G62" s="328"/>
      <c r="H62" s="328"/>
      <c r="I62" s="219"/>
      <c r="J62" s="196"/>
      <c r="M62" s="219"/>
    </row>
    <row r="63" spans="6:13" s="220" customFormat="1" ht="15">
      <c r="F63" s="327"/>
      <c r="G63" s="328"/>
      <c r="H63" s="328"/>
      <c r="I63" s="219"/>
      <c r="J63" s="196"/>
      <c r="M63" s="219"/>
    </row>
    <row r="64" spans="6:13" s="220" customFormat="1" ht="15">
      <c r="F64" s="327"/>
      <c r="G64" s="328"/>
      <c r="H64" s="328"/>
      <c r="I64" s="219"/>
      <c r="J64" s="196"/>
      <c r="M64" s="219"/>
    </row>
    <row r="65" spans="6:13" s="220" customFormat="1" ht="15">
      <c r="F65" s="327"/>
      <c r="G65" s="328"/>
      <c r="H65" s="328"/>
      <c r="I65" s="219"/>
      <c r="J65" s="196"/>
      <c r="M65" s="219"/>
    </row>
    <row r="66" spans="6:13" s="220" customFormat="1" ht="15">
      <c r="F66" s="327"/>
      <c r="G66" s="328"/>
      <c r="H66" s="328"/>
      <c r="I66" s="219"/>
      <c r="J66" s="196"/>
      <c r="M66" s="219"/>
    </row>
    <row r="67" spans="6:13" s="220" customFormat="1" ht="15">
      <c r="F67" s="327"/>
      <c r="G67" s="328"/>
      <c r="H67" s="328"/>
      <c r="I67" s="219"/>
      <c r="J67" s="196"/>
      <c r="M67" s="219"/>
    </row>
    <row r="68" spans="6:13" s="220" customFormat="1" ht="15">
      <c r="F68" s="327"/>
      <c r="G68" s="328"/>
      <c r="H68" s="328"/>
      <c r="I68" s="219"/>
      <c r="J68" s="196"/>
      <c r="M68" s="219"/>
    </row>
    <row r="69" spans="6:10" ht="15.75">
      <c r="F69" s="326"/>
      <c r="G69" s="329"/>
      <c r="H69" s="301"/>
      <c r="J69" s="182"/>
    </row>
    <row r="70" spans="6:10" ht="15.75">
      <c r="F70" s="326"/>
      <c r="G70" s="329"/>
      <c r="H70" s="301"/>
      <c r="J70" s="182"/>
    </row>
    <row r="71" spans="6:10" ht="15.75">
      <c r="F71" s="326"/>
      <c r="G71" s="329"/>
      <c r="H71" s="301"/>
      <c r="J71" s="182"/>
    </row>
    <row r="72" spans="6:10" ht="15.75">
      <c r="F72" s="326"/>
      <c r="G72" s="329"/>
      <c r="H72" s="301"/>
      <c r="J72" s="182"/>
    </row>
    <row r="73" spans="6:10" ht="15.75">
      <c r="F73" s="326"/>
      <c r="G73" s="329"/>
      <c r="H73" s="301"/>
      <c r="J73" s="182"/>
    </row>
    <row r="74" spans="6:10" ht="15.75">
      <c r="F74" s="326"/>
      <c r="G74" s="329"/>
      <c r="H74" s="301"/>
      <c r="J74" s="182"/>
    </row>
    <row r="75" spans="6:10" ht="15.75">
      <c r="F75" s="326"/>
      <c r="G75" s="329"/>
      <c r="H75" s="301"/>
      <c r="J75" s="182"/>
    </row>
    <row r="76" spans="6:10" ht="15.75">
      <c r="F76" s="326"/>
      <c r="G76" s="329"/>
      <c r="H76" s="301"/>
      <c r="J76" s="182"/>
    </row>
    <row r="77" spans="6:10" ht="15.75">
      <c r="F77" s="326"/>
      <c r="G77" s="329"/>
      <c r="H77" s="301"/>
      <c r="J77" s="182"/>
    </row>
    <row r="78" spans="6:10" ht="15.75">
      <c r="F78" s="326"/>
      <c r="G78" s="329"/>
      <c r="H78" s="301"/>
      <c r="J78" s="182"/>
    </row>
    <row r="79" spans="6:10" ht="15.75">
      <c r="F79" s="326"/>
      <c r="G79" s="329"/>
      <c r="H79" s="301"/>
      <c r="J79" s="182"/>
    </row>
    <row r="80" spans="6:10" ht="15.75">
      <c r="F80" s="326"/>
      <c r="G80" s="329"/>
      <c r="H80" s="301"/>
      <c r="J80" s="182"/>
    </row>
    <row r="81" spans="6:10" ht="15.75">
      <c r="F81" s="326"/>
      <c r="G81" s="329"/>
      <c r="H81" s="301"/>
      <c r="J81" s="182"/>
    </row>
    <row r="82" spans="6:10" ht="15.75">
      <c r="F82" s="326"/>
      <c r="G82" s="329"/>
      <c r="H82" s="301"/>
      <c r="J82" s="182"/>
    </row>
    <row r="83" spans="6:10" ht="15.75">
      <c r="F83" s="326"/>
      <c r="G83" s="329"/>
      <c r="H83" s="301"/>
      <c r="J83" s="182"/>
    </row>
    <row r="84" spans="6:10" ht="15.75">
      <c r="F84" s="326"/>
      <c r="G84" s="329"/>
      <c r="H84" s="301"/>
      <c r="J84" s="182"/>
    </row>
    <row r="85" spans="6:10" ht="15.75">
      <c r="F85" s="326"/>
      <c r="G85" s="329"/>
      <c r="H85" s="301"/>
      <c r="J85" s="182"/>
    </row>
    <row r="86" spans="6:10" ht="15.75">
      <c r="F86" s="326"/>
      <c r="G86" s="329"/>
      <c r="H86" s="301"/>
      <c r="J86" s="182"/>
    </row>
    <row r="87" spans="6:10" ht="15.75">
      <c r="F87" s="326"/>
      <c r="G87" s="329"/>
      <c r="H87" s="301"/>
      <c r="J87" s="182"/>
    </row>
    <row r="88" spans="6:10" ht="15.75">
      <c r="F88" s="326"/>
      <c r="G88" s="329"/>
      <c r="H88" s="301"/>
      <c r="J88" s="182"/>
    </row>
    <row r="89" spans="6:10" ht="15.75">
      <c r="F89" s="326"/>
      <c r="G89" s="329"/>
      <c r="H89" s="301"/>
      <c r="J89" s="182"/>
    </row>
    <row r="90" spans="6:10" ht="15.75">
      <c r="F90" s="326"/>
      <c r="G90" s="329"/>
      <c r="H90" s="301"/>
      <c r="J90" s="182"/>
    </row>
    <row r="91" spans="6:10" ht="15.75">
      <c r="F91" s="326"/>
      <c r="G91" s="329"/>
      <c r="H91" s="301"/>
      <c r="J91" s="182"/>
    </row>
    <row r="92" spans="6:10" ht="15.75">
      <c r="F92" s="326"/>
      <c r="G92" s="329"/>
      <c r="H92" s="301"/>
      <c r="J92" s="182"/>
    </row>
    <row r="93" spans="6:10" ht="15.75">
      <c r="F93" s="326"/>
      <c r="G93" s="329"/>
      <c r="H93" s="301"/>
      <c r="J93" s="182"/>
    </row>
    <row r="94" spans="6:10" ht="15.75">
      <c r="F94" s="326"/>
      <c r="G94" s="329"/>
      <c r="H94" s="301"/>
      <c r="J94" s="182"/>
    </row>
    <row r="95" spans="6:10" ht="15.75">
      <c r="F95" s="326"/>
      <c r="G95" s="329"/>
      <c r="H95" s="301"/>
      <c r="J95" s="182"/>
    </row>
    <row r="96" spans="6:10" ht="15.75">
      <c r="F96" s="326"/>
      <c r="G96" s="329"/>
      <c r="H96" s="301"/>
      <c r="J96" s="182"/>
    </row>
    <row r="97" spans="6:10" ht="15.75">
      <c r="F97" s="326"/>
      <c r="G97" s="329"/>
      <c r="H97" s="301"/>
      <c r="J97" s="182"/>
    </row>
    <row r="98" spans="6:10" ht="15.75">
      <c r="F98" s="326"/>
      <c r="G98" s="329"/>
      <c r="H98" s="301"/>
      <c r="J98" s="182"/>
    </row>
    <row r="99" spans="6:10" ht="15.75">
      <c r="F99" s="326"/>
      <c r="G99" s="329"/>
      <c r="H99" s="301"/>
      <c r="J99" s="182"/>
    </row>
    <row r="100" spans="6:10" ht="15.75">
      <c r="F100" s="326"/>
      <c r="G100" s="329"/>
      <c r="H100" s="301"/>
      <c r="J100" s="182"/>
    </row>
    <row r="101" spans="6:10" ht="15.75">
      <c r="F101" s="326"/>
      <c r="G101" s="329"/>
      <c r="H101" s="301"/>
      <c r="J101" s="182"/>
    </row>
    <row r="102" spans="6:10" ht="15.75">
      <c r="F102" s="326"/>
      <c r="G102" s="329"/>
      <c r="H102" s="301"/>
      <c r="J102" s="182"/>
    </row>
  </sheetData>
  <sheetProtection/>
  <mergeCells count="2">
    <mergeCell ref="I3:L3"/>
    <mergeCell ref="E3:H3"/>
  </mergeCells>
  <printOptions/>
  <pageMargins left="1" right="0.8" top="0.75" bottom="0.5" header="0.5" footer="0.5"/>
  <pageSetup blackAndWhite="1"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Craig</dc:creator>
  <cp:keywords/>
  <dc:description/>
  <cp:lastModifiedBy>Janet Van Dinther</cp:lastModifiedBy>
  <cp:lastPrinted>2011-06-30T16:08:03Z</cp:lastPrinted>
  <dcterms:created xsi:type="dcterms:W3CDTF">2006-01-05T14:02:38Z</dcterms:created>
  <dcterms:modified xsi:type="dcterms:W3CDTF">2011-08-19T18:29:57Z</dcterms:modified>
  <cp:category/>
  <cp:version/>
  <cp:contentType/>
  <cp:contentStatus/>
</cp:coreProperties>
</file>