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266" windowWidth="11925" windowHeight="7275" tabRatio="601" activeTab="0"/>
  </bookViews>
  <sheets>
    <sheet name="BS" sheetId="1" r:id="rId1"/>
    <sheet name="Stmt of Ops" sheetId="2" r:id="rId2"/>
    <sheet name="Stmt of CF" sheetId="3" r:id="rId3"/>
  </sheets>
  <definedNames/>
  <calcPr fullCalcOnLoad="1"/>
</workbook>
</file>

<file path=xl/sharedStrings.xml><?xml version="1.0" encoding="utf-8"?>
<sst xmlns="http://schemas.openxmlformats.org/spreadsheetml/2006/main" count="103" uniqueCount="83">
  <si>
    <t>ASSETS</t>
  </si>
  <si>
    <t>CURRENT</t>
  </si>
  <si>
    <t>Accounts receivable</t>
  </si>
  <si>
    <t>Prepaid expenses</t>
  </si>
  <si>
    <t>LIABILITIES</t>
  </si>
  <si>
    <t>Accounts payable and accrued liabilities</t>
  </si>
  <si>
    <t>SHAREHOLDERS' EQUITY</t>
  </si>
  <si>
    <t>CONTRIBUTED SURPLUS</t>
  </si>
  <si>
    <t>(in thousands of dollars)</t>
  </si>
  <si>
    <t>(in thousands of dollars except per share amounts)</t>
  </si>
  <si>
    <t>SALES</t>
  </si>
  <si>
    <t>COST OF SALES</t>
  </si>
  <si>
    <t>EXPENSES</t>
  </si>
  <si>
    <t>Selling, general and administrative</t>
  </si>
  <si>
    <t>NET INFLOW (OUTFLOW) OF CASH RELATED</t>
  </si>
  <si>
    <t>TO THE FOLLOWING ACTIVITIES</t>
  </si>
  <si>
    <t>OPERATING</t>
  </si>
  <si>
    <t>Items not affecting cash</t>
  </si>
  <si>
    <t>Amortization of plant and equipment</t>
  </si>
  <si>
    <t>INVESTING</t>
  </si>
  <si>
    <t>Additions to plant and equipment</t>
  </si>
  <si>
    <t>FINANCING</t>
  </si>
  <si>
    <t>Repayment of long-term debt</t>
  </si>
  <si>
    <t>DISCLOSURE OF CASH PAYMENTS</t>
  </si>
  <si>
    <t>Interest</t>
  </si>
  <si>
    <t>Cash</t>
  </si>
  <si>
    <t>OTHER ASSETS</t>
  </si>
  <si>
    <t>EARNINGS/(LOSS) PER SHARE</t>
  </si>
  <si>
    <t>Three Months Ended</t>
  </si>
  <si>
    <t xml:space="preserve">Changes in non-cash operating working capital </t>
  </si>
  <si>
    <t>Inventories</t>
  </si>
  <si>
    <t>PLANT AND EQUIPMENT</t>
  </si>
  <si>
    <t>Year to Date</t>
  </si>
  <si>
    <t>(unaudited)</t>
  </si>
  <si>
    <t>Bank indebtedness</t>
  </si>
  <si>
    <t>FUTURE INCOME TAXES</t>
  </si>
  <si>
    <t>Income taxes payable</t>
  </si>
  <si>
    <t>Due to parent</t>
  </si>
  <si>
    <t>(DEFICIT)/RETAINED EARNINGS</t>
  </si>
  <si>
    <t xml:space="preserve">NET (LOSS) / EARNINGS </t>
  </si>
  <si>
    <t>Interest expense on long-term debt</t>
  </si>
  <si>
    <t>may 30,2003</t>
  </si>
  <si>
    <t xml:space="preserve"> </t>
  </si>
  <si>
    <t>BANK INDEBTEDNESS ACQUIRED ON ACQUISITION</t>
  </si>
  <si>
    <t>Future income taxes</t>
  </si>
  <si>
    <t>Payment of income tax</t>
  </si>
  <si>
    <t>INCOME TAX PROVISION</t>
  </si>
  <si>
    <t>(audited)</t>
  </si>
  <si>
    <t>SHARE CAPITAL - PREFERRED SHARES</t>
  </si>
  <si>
    <t xml:space="preserve">COMMITMENTS  </t>
  </si>
  <si>
    <t xml:space="preserve">PROMISSORY NOTE </t>
  </si>
  <si>
    <t>GOODWILL</t>
  </si>
  <si>
    <t>(DEFICIT)/RETAINED EARNINGS, END OF PERIOD</t>
  </si>
  <si>
    <t>(DEFICIT)/RETAINED EARNINGS, BEGINNING OF PERIOD</t>
  </si>
  <si>
    <t>Bank borrowings</t>
  </si>
  <si>
    <t>Balance Sheets</t>
  </si>
  <si>
    <t>Statements of Operations and Retained Earnings</t>
  </si>
  <si>
    <t>Restructuring costs</t>
  </si>
  <si>
    <t>Advances due to parent</t>
  </si>
  <si>
    <t>FIRAN TECHNOLOGY GROUP CORPORATION</t>
  </si>
  <si>
    <t>Year to date</t>
  </si>
  <si>
    <t xml:space="preserve">Basic </t>
  </si>
  <si>
    <t>Diluted</t>
  </si>
  <si>
    <t>Statements of Cash Flows</t>
  </si>
  <si>
    <t>Accrued restructuring and severance</t>
  </si>
  <si>
    <t>SHARE CAPITAL -  COMMON SHARES</t>
  </si>
  <si>
    <t>Increase in other assets</t>
  </si>
  <si>
    <t>OPERATING EARNINGS/(LOSS) BEFORE TAX</t>
  </si>
  <si>
    <t>Severance costs (Note 3)</t>
  </si>
  <si>
    <t xml:space="preserve">Cash </t>
  </si>
  <si>
    <t>OPERATING EARNINGS BEFORE UNDERNOTED</t>
  </si>
  <si>
    <t>Net earnings/(loss)</t>
  </si>
  <si>
    <t xml:space="preserve">Amortization of deferred financing costs </t>
  </si>
  <si>
    <t>New term loan financing net of issuance costs</t>
  </si>
  <si>
    <t>CASH , END OF PERIOD</t>
  </si>
  <si>
    <t>Issuance of warrants</t>
  </si>
  <si>
    <t>Current portion of long-term debt</t>
  </si>
  <si>
    <t xml:space="preserve">LONG-TERM DEBT </t>
  </si>
  <si>
    <t>RESTRUCTURING CHARGES</t>
  </si>
  <si>
    <t>SEVERANCE COSTS</t>
  </si>
  <si>
    <t xml:space="preserve">INCREASE IN CASH </t>
  </si>
  <si>
    <t xml:space="preserve"> BEGINNING OF PERIOD</t>
  </si>
  <si>
    <t>(BANK INDEBTEDNESS) CASH ,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</si>
</sst>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._.* #,##0.0_);_._.* \(#,##0.0\);_._.* \-??_.?_);_._.@_)"/>
    <numFmt numFmtId="173" formatCode="_._.&quot;$&quot;* #,##0.0_);_._.&quot;$&quot;* \(#,##0.0\);_._.&quot;$&quot;* \-??_.?_);_._.@_)"/>
    <numFmt numFmtId="174" formatCode="_._-* ###0_);_._.* \(###0\);_._.* \-??_);_._.@_)"/>
    <numFmt numFmtId="175" formatCode="###0_);\ \(###0\);_._.* \-??_);_._.@_)"/>
    <numFmt numFmtId="176" formatCode="_._.* #,##0.00_);_._.* \(#,##0.00\);_._.* \-??_.??_);_._.@_)"/>
    <numFmt numFmtId="177" formatCode="_._.* #,##0.000_);_._.* \(#,##0.000\);_._.* \-??_.???_);_._.@_)"/>
    <numFmt numFmtId="178" formatCode="_._.&quot;$&quot;* #,##0.00_);_._.&quot;$&quot;* \(#,##0.00\);_._.&quot;$&quot;* \-??_.??_);_._.@_)"/>
    <numFmt numFmtId="179" formatCode="_._.&quot;$&quot;* #,##0.000_);_._.&quot;$&quot;* \(#,##0.000\);_._.&quot;$&quot;* \-??_.???_);_._.@_)"/>
    <numFmt numFmtId="180" formatCode="_._._(0%_);_._.\(0\)%_)"/>
    <numFmt numFmtId="181" formatCode="_._._(0.0%_);_._.\(0.0\)%_)"/>
    <numFmt numFmtId="182" formatCode="_._._(0.00%_);_._.\(0.00\)%_)"/>
    <numFmt numFmtId="183" formatCode="_._._(0.000%_);_._.\(0.000\)%_)"/>
    <numFmt numFmtId="184" formatCode="_._.&quot;$&quot;* #,##0.0000_);_._.&quot;$&quot;* \(#,##0.0000\);\ _._.&quot;$&quot;* \-??_.??_);_._.@_)"/>
    <numFmt numFmtId="185" formatCode="_._.&quot;$&quot;* #,##0.00000_);_._.&quot;$&quot;* \(#,##0.00000\);\ _._.&quot;$&quot;* \-??_.??_);_._.@_)"/>
    <numFmt numFmtId="186" formatCode="_._.* #,##0.00000_);_._.* \(#,##0.00000\);_._.* \-??_.?_);_._.@_)"/>
    <numFmt numFmtId="187" formatCode="_._.* #,##0.0000_);_._.* \(#,##0.0000\);_._.* \-??_.?_);_._.@_)"/>
    <numFmt numFmtId="188" formatCode="_._._(0.0000%_);_._.\(0.0000\)%_)"/>
    <numFmt numFmtId="189" formatCode="_._.* #,##0.000000_);_._.* \(#,##0.000000\);_._.* \-??_.??????_);_._.@_)"/>
    <numFmt numFmtId="190" formatCode="_._.&quot;$&quot;* #,##0.000000_);_._.&quot;$&quot;* \(#,##0.000000\);\ _._.&quot;$&quot;* \-??_.??_);_._.@_)"/>
    <numFmt numFmtId="191" formatCode="_._._(0.000000%_);_._.\(0.000000\)%_)"/>
    <numFmt numFmtId="192" formatCode="0.0;\(0.0\)"/>
    <numFmt numFmtId="193" formatCode="_ * #,##0.00_ ;_ * \-#,##0.00_ ;_ * &quot;-&quot;??_ ;_ @_ "/>
    <numFmt numFmtId="194" formatCode="_ * #,##0_ ;_ * \-#,##0_ ;_ * &quot;-&quot;_ ;_ @_ "/>
    <numFmt numFmtId="195" formatCode="_-* \(#,##0\);_-* #,##0_-;_-* &quot;-     &quot;_-;_-@_-"/>
    <numFmt numFmtId="196" formatCode="_(* #,##0_);_(* \(#,##0\);_(* &quot;-     &quot;_);_(@_)"/>
    <numFmt numFmtId="197" formatCode="_-* \(#,##0.00\);_-* #,##0.00_-;_-* &quot;-     &quot;??_-;_-@_-"/>
    <numFmt numFmtId="198" formatCode="_(* #,##0.00_);_(* \(#,##0.00\);_(* &quot;-     &quot;??_);_(@_)"/>
    <numFmt numFmtId="199" formatCode="_ &quot;$&quot;\ * #,##0.00_ ;_ &quot;$&quot;\ * \-#,##0.00_ ;_ &quot;$&quot;\ * &quot;-&quot;??_ ;_ @_ "/>
    <numFmt numFmtId="200" formatCode="_(&quot;$&quot;* #,##0_);_(&quot;$&quot;* \(#,##0\);_(&quot;$&quot;* &quot;-     &quot;_);_(@_)"/>
    <numFmt numFmtId="201" formatCode="\ \ \ _-&quot;$&quot;* #,##0.00_-;\-&quot;$&quot;* #,##0.00_-;_-&quot;$&quot;* &quot;-&quot;??_-;_-@_-"/>
    <numFmt numFmtId="202" formatCode="mmmm\ dd\,\ yyyy"/>
    <numFmt numFmtId="203" formatCode="* \(#,##0.00\);[Red]* #,##0.00_)"/>
    <numFmt numFmtId="204" formatCode="* #,##0.00_);[Red]* \(#,##0.00\)"/>
    <numFmt numFmtId="205" formatCode="&quot;$&quot;* \(#,##0.00\);[Red]&quot;$&quot;* #,##0.00_)"/>
    <numFmt numFmtId="206" formatCode="_ &quot;$&quot;\ * #,##0_ ;_ &quot;$&quot;\ * \-#,##0_ ;_ &quot;$&quot;\ * &quot;-&quot;_ ;_ @_ "/>
    <numFmt numFmtId="207" formatCode="_-&quot;$&quot;* \(#,##0\);_-&quot;$&quot;* #,##0_);_-&quot;$&quot;* &quot;-     &quot;_-;_-@_-"/>
    <numFmt numFmtId="208" formatCode="_-&quot;$&quot;* \(#,##0\);_-&quot;$&quot;* #,##0_);_-&quot;$&quot;* &quot;-     &quot;??_-;_-@_-"/>
    <numFmt numFmtId="209" formatCode="_(&quot;$&quot;* #,##0_);_(&quot;$&quot;* \(#,##0\);_(&quot;$&quot;* &quot;-     &quot;??_);_(@_)"/>
    <numFmt numFmtId="210" formatCode="\ &quot;$&quot;* #,##0.00_);[Red]\ &quot;$&quot;* \(#,##0.00\)"/>
    <numFmt numFmtId="211" formatCode="###0_)"/>
    <numFmt numFmtId="212" formatCode="_(&quot;$&quot;* #,##0.00_);_(&quot;$&quot;* \(#,##0.00\);_(&quot;$&quot;* &quot;-     &quot;_);_(@_)"/>
    <numFmt numFmtId="213" formatCode="_ &quot;$&quot;\ * #,##0_ ;_ &quot;$&quot;\ * \-#,##0_ ;_ &quot;$&quot;\ * &quot;-&quot;??_ ;_ @_ "/>
    <numFmt numFmtId="214" formatCode="_ * #,##0_ ;_ * \-#,##0_ ;_ * &quot;-&quot;??_ ;_ @_ "/>
    <numFmt numFmtId="215" formatCode="_ &quot;$&quot;\ * #,##0.0_ ;_ &quot;$&quot;\ * \-#,##0.0_ ;_ &quot;$&quot;\ * &quot;-&quot;??_ ;_ @_ "/>
  </numFmts>
  <fonts count="15">
    <font>
      <sz val="11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0"/>
    </font>
    <font>
      <b/>
      <u val="singleAccounting"/>
      <sz val="11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0"/>
    </font>
    <font>
      <b/>
      <i/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11" fillId="0" borderId="1">
      <alignment/>
      <protection/>
    </xf>
    <xf numFmtId="193" fontId="9" fillId="0" borderId="0" applyFont="0" applyFill="0" applyBorder="0" applyAlignment="0" applyProtection="0"/>
    <xf numFmtId="203" fontId="0" fillId="0" borderId="0">
      <alignment/>
      <protection/>
    </xf>
    <xf numFmtId="204" fontId="0" fillId="0" borderId="0">
      <alignment/>
      <protection/>
    </xf>
    <xf numFmtId="194" fontId="9" fillId="0" borderId="0" applyFont="0" applyFill="0" applyBorder="0" applyAlignment="0" applyProtection="0"/>
    <xf numFmtId="195" fontId="0" fillId="0" borderId="0" applyFill="0" applyBorder="0" applyProtection="0">
      <alignment vertical="center"/>
    </xf>
    <xf numFmtId="196" fontId="0" fillId="0" borderId="0" applyFont="0" applyFill="0" applyBorder="0" applyProtection="0">
      <alignment vertical="center"/>
    </xf>
    <xf numFmtId="172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7" fontId="10" fillId="0" borderId="0">
      <alignment vertical="center"/>
      <protection/>
    </xf>
    <xf numFmtId="186" fontId="9" fillId="0" borderId="0">
      <alignment vertical="center"/>
      <protection/>
    </xf>
    <xf numFmtId="189" fontId="0" fillId="0" borderId="0">
      <alignment horizontal="left" vertical="center"/>
      <protection/>
    </xf>
    <xf numFmtId="197" fontId="0" fillId="0" borderId="0" applyFont="0" applyFill="0" applyBorder="0" applyProtection="0">
      <alignment/>
    </xf>
    <xf numFmtId="198" fontId="0" fillId="0" borderId="0" applyFont="0" applyFill="0" applyBorder="0" applyProtection="0">
      <alignment/>
    </xf>
    <xf numFmtId="0" fontId="5" fillId="0" borderId="0">
      <alignment horizontal="right"/>
      <protection/>
    </xf>
    <xf numFmtId="199" fontId="9" fillId="0" borderId="0" applyFont="0" applyFill="0" applyBorder="0" applyAlignment="0" applyProtection="0"/>
    <xf numFmtId="208" fontId="0" fillId="0" borderId="0" applyFill="0" applyBorder="0" applyProtection="0">
      <alignment vertical="center"/>
    </xf>
    <xf numFmtId="209" fontId="0" fillId="0" borderId="0" applyFont="0" applyFill="0" applyBorder="0" applyProtection="0">
      <alignment vertical="center"/>
    </xf>
    <xf numFmtId="205" fontId="0" fillId="0" borderId="0">
      <alignment vertical="center"/>
      <protection/>
    </xf>
    <xf numFmtId="210" fontId="0" fillId="0" borderId="0">
      <alignment/>
      <protection/>
    </xf>
    <xf numFmtId="206" fontId="9" fillId="0" borderId="0" applyFont="0" applyFill="0" applyBorder="0" applyAlignment="0" applyProtection="0"/>
    <xf numFmtId="207" fontId="0" fillId="0" borderId="0" applyFont="0" applyFill="0" applyBorder="0" applyProtection="0">
      <alignment vertical="center"/>
    </xf>
    <xf numFmtId="200" fontId="0" fillId="0" borderId="0" applyFont="0" applyFill="0" applyBorder="0" applyProtection="0">
      <alignment vertical="center"/>
    </xf>
    <xf numFmtId="173" fontId="0" fillId="0" borderId="0" applyFont="0" applyFill="0" applyBorder="0" applyProtection="0">
      <alignment horizont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4" fontId="9" fillId="0" borderId="2">
      <alignment vertical="center"/>
      <protection/>
    </xf>
    <xf numFmtId="185" fontId="9" fillId="0" borderId="0">
      <alignment vertical="center"/>
      <protection/>
    </xf>
    <xf numFmtId="190" fontId="0" fillId="0" borderId="0">
      <alignment horizontal="left" vertical="center"/>
      <protection/>
    </xf>
    <xf numFmtId="201" fontId="11" fillId="0" borderId="0">
      <alignment/>
      <protection/>
    </xf>
    <xf numFmtId="202" fontId="12" fillId="0" borderId="0">
      <alignment horizontal="left"/>
      <protection/>
    </xf>
    <xf numFmtId="0" fontId="14" fillId="0" borderId="0" applyNumberFormat="0" applyFill="0" applyBorder="0" applyAlignment="0" applyProtection="0"/>
    <xf numFmtId="202" fontId="12" fillId="0" borderId="0">
      <alignment horizontal="left"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9" fontId="0" fillId="0" borderId="0">
      <alignment vertical="center"/>
      <protection/>
    </xf>
    <xf numFmtId="188" fontId="0" fillId="0" borderId="0">
      <alignment vertical="center"/>
      <protection/>
    </xf>
    <xf numFmtId="191" fontId="0" fillId="0" borderId="0">
      <alignment horizontal="left" vertical="center"/>
      <protection/>
    </xf>
    <xf numFmtId="0" fontId="11" fillId="0" borderId="3" applyNumberFormat="0">
      <alignment/>
      <protection/>
    </xf>
    <xf numFmtId="0" fontId="11" fillId="0" borderId="1" applyNumberFormat="0">
      <alignment/>
      <protection/>
    </xf>
    <xf numFmtId="211" fontId="0" fillId="0" borderId="1">
      <alignment horizontal="right"/>
      <protection/>
    </xf>
    <xf numFmtId="174" fontId="8" fillId="0" borderId="2" applyFont="0" applyBorder="0">
      <alignment vertical="center"/>
      <protection/>
    </xf>
    <xf numFmtId="175" fontId="6" fillId="0" borderId="0">
      <alignment/>
      <protection/>
    </xf>
    <xf numFmtId="203" fontId="0" fillId="0" borderId="0">
      <alignment/>
      <protection/>
    </xf>
    <xf numFmtId="204" fontId="0" fillId="0" borderId="0">
      <alignment/>
      <protection/>
    </xf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196" fontId="0" fillId="0" borderId="0" xfId="21" applyFont="1" applyBorder="1" applyAlignment="1">
      <alignment/>
    </xf>
    <xf numFmtId="49" fontId="0" fillId="0" borderId="4" xfId="0" applyNumberFormat="1" applyBorder="1" applyAlignment="1">
      <alignment/>
    </xf>
    <xf numFmtId="196" fontId="0" fillId="0" borderId="4" xfId="21" applyBorder="1" applyAlignment="1">
      <alignment/>
    </xf>
    <xf numFmtId="196" fontId="0" fillId="0" borderId="4" xfId="21" applyFont="1" applyBorder="1" applyAlignment="1">
      <alignment/>
    </xf>
    <xf numFmtId="0" fontId="5" fillId="0" borderId="0" xfId="30" applyFont="1" applyBorder="1" applyAlignment="1">
      <alignment/>
      <protection/>
    </xf>
    <xf numFmtId="0" fontId="5" fillId="0" borderId="0" xfId="30" applyAlignment="1">
      <alignment/>
      <protection/>
    </xf>
    <xf numFmtId="0" fontId="7" fillId="0" borderId="0" xfId="0" applyFont="1" applyAlignment="1">
      <alignment/>
    </xf>
    <xf numFmtId="196" fontId="0" fillId="0" borderId="0" xfId="21" applyFont="1" applyAlignment="1">
      <alignment/>
    </xf>
    <xf numFmtId="196" fontId="7" fillId="0" borderId="0" xfId="2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196" fontId="0" fillId="0" borderId="0" xfId="21" applyFont="1" applyAlignment="1">
      <alignment/>
    </xf>
    <xf numFmtId="196" fontId="0" fillId="0" borderId="0" xfId="21" applyAlignment="1">
      <alignment/>
    </xf>
    <xf numFmtId="200" fontId="0" fillId="0" borderId="0" xfId="38" applyFont="1" applyBorder="1" applyAlignment="1">
      <alignment/>
    </xf>
    <xf numFmtId="200" fontId="0" fillId="0" borderId="0" xfId="38" applyFont="1" applyAlignment="1">
      <alignment/>
    </xf>
    <xf numFmtId="49" fontId="0" fillId="0" borderId="1" xfId="0" applyNumberFormat="1" applyBorder="1" applyAlignment="1">
      <alignment/>
    </xf>
    <xf numFmtId="196" fontId="0" fillId="0" borderId="1" xfId="21" applyFont="1" applyBorder="1" applyAlignment="1">
      <alignment/>
    </xf>
    <xf numFmtId="196" fontId="0" fillId="0" borderId="1" xfId="21" applyBorder="1" applyAlignment="1">
      <alignment/>
    </xf>
    <xf numFmtId="196" fontId="0" fillId="0" borderId="1" xfId="21" applyFont="1" applyBorder="1" applyAlignment="1">
      <alignment/>
    </xf>
    <xf numFmtId="49" fontId="0" fillId="0" borderId="5" xfId="0" applyNumberFormat="1" applyBorder="1" applyAlignment="1">
      <alignment/>
    </xf>
    <xf numFmtId="196" fontId="0" fillId="0" borderId="5" xfId="21" applyFont="1" applyBorder="1" applyAlignment="1">
      <alignment/>
    </xf>
    <xf numFmtId="196" fontId="0" fillId="0" borderId="5" xfId="21" applyBorder="1" applyAlignment="1">
      <alignment/>
    </xf>
    <xf numFmtId="196" fontId="0" fillId="0" borderId="0" xfId="21" applyBorder="1" applyAlignment="1">
      <alignment/>
    </xf>
    <xf numFmtId="49" fontId="0" fillId="0" borderId="6" xfId="0" applyNumberFormat="1" applyBorder="1" applyAlignment="1">
      <alignment/>
    </xf>
    <xf numFmtId="200" fontId="0" fillId="0" borderId="6" xfId="38" applyFont="1" applyBorder="1" applyAlignment="1">
      <alignment/>
    </xf>
    <xf numFmtId="196" fontId="0" fillId="0" borderId="6" xfId="21" applyBorder="1" applyAlignment="1">
      <alignment/>
    </xf>
    <xf numFmtId="200" fontId="0" fillId="0" borderId="6" xfId="38" applyFont="1" applyBorder="1" applyAlignment="1">
      <alignment/>
    </xf>
    <xf numFmtId="49" fontId="7" fillId="0" borderId="0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196" fontId="0" fillId="0" borderId="7" xfId="21" applyFont="1" applyBorder="1" applyAlignment="1">
      <alignment/>
    </xf>
    <xf numFmtId="196" fontId="0" fillId="0" borderId="7" xfId="21" applyBorder="1" applyAlignment="1">
      <alignment/>
    </xf>
    <xf numFmtId="196" fontId="0" fillId="0" borderId="7" xfId="21" applyFont="1" applyBorder="1" applyAlignment="1">
      <alignment/>
    </xf>
    <xf numFmtId="200" fontId="0" fillId="0" borderId="6" xfId="38" applyBorder="1" applyAlignment="1">
      <alignment/>
    </xf>
    <xf numFmtId="0" fontId="0" fillId="0" borderId="0" xfId="0" applyFont="1" applyAlignment="1" quotePrefix="1">
      <alignment horizontal="left"/>
    </xf>
    <xf numFmtId="200" fontId="0" fillId="0" borderId="0" xfId="38" applyFont="1" applyAlignment="1">
      <alignment/>
    </xf>
    <xf numFmtId="200" fontId="7" fillId="0" borderId="0" xfId="38" applyFont="1" applyAlignment="1">
      <alignment/>
    </xf>
    <xf numFmtId="49" fontId="0" fillId="0" borderId="0" xfId="0" applyNumberFormat="1" applyBorder="1" applyAlignment="1" quotePrefix="1">
      <alignment/>
    </xf>
    <xf numFmtId="200" fontId="0" fillId="0" borderId="0" xfId="38" applyAlignment="1">
      <alignment/>
    </xf>
    <xf numFmtId="212" fontId="0" fillId="0" borderId="0" xfId="38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7" fillId="0" borderId="6" xfId="0" applyNumberFormat="1" applyFont="1" applyBorder="1" applyAlignment="1">
      <alignment/>
    </xf>
    <xf numFmtId="49" fontId="7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/>
    </xf>
    <xf numFmtId="196" fontId="7" fillId="0" borderId="3" xfId="21" applyFont="1" applyBorder="1" applyAlignment="1">
      <alignment/>
    </xf>
    <xf numFmtId="49" fontId="7" fillId="0" borderId="3" xfId="0" applyNumberFormat="1" applyFont="1" applyBorder="1" applyAlignment="1">
      <alignment/>
    </xf>
    <xf numFmtId="0" fontId="5" fillId="0" borderId="0" xfId="30" applyFont="1" applyAlignment="1">
      <alignment/>
      <protection/>
    </xf>
    <xf numFmtId="0" fontId="5" fillId="0" borderId="0" xfId="0" applyFont="1" applyAlignment="1">
      <alignment/>
    </xf>
    <xf numFmtId="196" fontId="5" fillId="0" borderId="0" xfId="21" applyFont="1" applyAlignment="1">
      <alignment/>
    </xf>
    <xf numFmtId="0" fontId="5" fillId="0" borderId="0" xfId="0" applyFont="1" applyAlignment="1">
      <alignment vertical="center"/>
    </xf>
    <xf numFmtId="213" fontId="0" fillId="0" borderId="0" xfId="31" applyNumberFormat="1" applyFont="1" applyBorder="1" applyAlignment="1">
      <alignment/>
    </xf>
    <xf numFmtId="15" fontId="0" fillId="0" borderId="1" xfId="21" applyNumberFormat="1" applyFont="1" applyBorder="1" applyAlignment="1">
      <alignment/>
    </xf>
    <xf numFmtId="15" fontId="0" fillId="0" borderId="0" xfId="21" applyNumberFormat="1" applyAlignment="1">
      <alignment/>
    </xf>
    <xf numFmtId="0" fontId="7" fillId="0" borderId="3" xfId="0" applyFont="1" applyBorder="1" applyAlignment="1">
      <alignment vertical="center"/>
    </xf>
    <xf numFmtId="199" fontId="0" fillId="0" borderId="6" xfId="31" applyBorder="1" applyAlignment="1">
      <alignment/>
    </xf>
    <xf numFmtId="212" fontId="0" fillId="0" borderId="6" xfId="31" applyNumberFormat="1" applyFont="1" applyBorder="1" applyAlignment="1">
      <alignment/>
    </xf>
    <xf numFmtId="196" fontId="0" fillId="0" borderId="0" xfId="21" applyFont="1" applyBorder="1" applyAlignment="1">
      <alignment/>
    </xf>
    <xf numFmtId="214" fontId="0" fillId="0" borderId="0" xfId="16" applyNumberFormat="1" applyFont="1" applyBorder="1" applyAlignment="1">
      <alignment/>
    </xf>
    <xf numFmtId="49" fontId="0" fillId="0" borderId="8" xfId="0" applyNumberFormat="1" applyBorder="1" applyAlignment="1">
      <alignment/>
    </xf>
    <xf numFmtId="196" fontId="0" fillId="0" borderId="8" xfId="21" applyFont="1" applyBorder="1" applyAlignment="1">
      <alignment/>
    </xf>
    <xf numFmtId="196" fontId="0" fillId="0" borderId="8" xfId="21" applyBorder="1" applyAlignment="1">
      <alignment/>
    </xf>
    <xf numFmtId="214" fontId="0" fillId="0" borderId="0" xfId="16" applyNumberFormat="1" applyAlignment="1">
      <alignment vertical="center"/>
    </xf>
    <xf numFmtId="214" fontId="0" fillId="0" borderId="8" xfId="16" applyNumberFormat="1" applyBorder="1" applyAlignment="1">
      <alignment vertical="center"/>
    </xf>
    <xf numFmtId="214" fontId="0" fillId="0" borderId="5" xfId="16" applyNumberFormat="1" applyBorder="1" applyAlignment="1">
      <alignment vertical="center"/>
    </xf>
    <xf numFmtId="214" fontId="7" fillId="0" borderId="8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96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96" fontId="0" fillId="0" borderId="0" xfId="21" applyFont="1" applyAlignment="1">
      <alignment horizontal="right"/>
    </xf>
    <xf numFmtId="15" fontId="0" fillId="0" borderId="1" xfId="0" applyNumberFormat="1" applyBorder="1" applyAlignment="1">
      <alignment vertical="center"/>
    </xf>
    <xf numFmtId="213" fontId="0" fillId="0" borderId="0" xfId="31" applyNumberFormat="1" applyAlignment="1">
      <alignment horizontal="right" vertical="center"/>
    </xf>
    <xf numFmtId="0" fontId="0" fillId="0" borderId="6" xfId="0" applyBorder="1" applyAlignment="1">
      <alignment vertical="center"/>
    </xf>
    <xf numFmtId="200" fontId="0" fillId="0" borderId="0" xfId="38" applyFont="1" applyBorder="1" applyAlignment="1">
      <alignment/>
    </xf>
    <xf numFmtId="213" fontId="0" fillId="0" borderId="0" xfId="31" applyNumberFormat="1" applyBorder="1" applyAlignment="1">
      <alignment/>
    </xf>
    <xf numFmtId="213" fontId="0" fillId="0" borderId="0" xfId="31" applyNumberFormat="1" applyAlignment="1">
      <alignment vertical="center"/>
    </xf>
    <xf numFmtId="200" fontId="0" fillId="0" borderId="0" xfId="0" applyNumberFormat="1" applyAlignment="1">
      <alignment vertical="center"/>
    </xf>
    <xf numFmtId="43" fontId="0" fillId="0" borderId="6" xfId="0" applyNumberFormat="1" applyBorder="1" applyAlignment="1">
      <alignment vertical="center"/>
    </xf>
    <xf numFmtId="212" fontId="0" fillId="0" borderId="6" xfId="38" applyNumberFormat="1" applyFont="1" applyBorder="1" applyAlignment="1">
      <alignment/>
    </xf>
    <xf numFmtId="0" fontId="0" fillId="0" borderId="1" xfId="0" applyBorder="1" applyAlignment="1">
      <alignment vertical="center"/>
    </xf>
    <xf numFmtId="196" fontId="0" fillId="0" borderId="0" xfId="21" applyFont="1" applyAlignment="1">
      <alignment horizontal="center"/>
    </xf>
    <xf numFmtId="0" fontId="0" fillId="0" borderId="2" xfId="0" applyBorder="1" applyAlignment="1">
      <alignment horizontal="center" vertical="center"/>
    </xf>
    <xf numFmtId="196" fontId="0" fillId="0" borderId="2" xfId="21" applyFont="1" applyBorder="1" applyAlignment="1">
      <alignment horizontal="center"/>
    </xf>
  </cellXfs>
  <cellStyles count="51">
    <cellStyle name="Normal" xfId="0"/>
    <cellStyle name="%NO SIGN" xfId="15"/>
    <cellStyle name="Comma" xfId="16"/>
    <cellStyle name="Comma - Zero (-)" xfId="17"/>
    <cellStyle name="Comma - Zero (+)" xfId="18"/>
    <cellStyle name="Comma [0]" xfId="19"/>
    <cellStyle name="Comma [0] - Credits" xfId="20"/>
    <cellStyle name="Comma [0] - Debits" xfId="21"/>
    <cellStyle name="Comma 0.0" xfId="22"/>
    <cellStyle name="Comma 0.00" xfId="23"/>
    <cellStyle name="Comma 0.000" xfId="24"/>
    <cellStyle name="Comma 0.0000" xfId="25"/>
    <cellStyle name="Comma 0.00000" xfId="26"/>
    <cellStyle name="Comma 0.000000" xfId="27"/>
    <cellStyle name="Comma-Credits" xfId="28"/>
    <cellStyle name="Comma-Debits" xfId="29"/>
    <cellStyle name="Company Name" xfId="30"/>
    <cellStyle name="Currency" xfId="31"/>
    <cellStyle name="Currency - Credits" xfId="32"/>
    <cellStyle name="Currency - Debits" xfId="33"/>
    <cellStyle name="Currency - Zero (-)" xfId="34"/>
    <cellStyle name="Currency - Zero (+)" xfId="35"/>
    <cellStyle name="Currency [0]" xfId="36"/>
    <cellStyle name="Currency [0] - Credits" xfId="37"/>
    <cellStyle name="Currency [0] - Debits" xfId="38"/>
    <cellStyle name="Currency 0.0" xfId="39"/>
    <cellStyle name="Currency 0.00" xfId="40"/>
    <cellStyle name="Currency 0.000" xfId="41"/>
    <cellStyle name="Currency 0.0000" xfId="42"/>
    <cellStyle name="Currency 0.00000" xfId="43"/>
    <cellStyle name="Currency 0.000000" xfId="44"/>
    <cellStyle name="DASH $" xfId="45"/>
    <cellStyle name="Date/ftr" xfId="46"/>
    <cellStyle name="Followed Hyperlink" xfId="47"/>
    <cellStyle name="Header line" xfId="48"/>
    <cellStyle name="Hyperlink" xfId="49"/>
    <cellStyle name="Percent" xfId="50"/>
    <cellStyle name="Percent %" xfId="51"/>
    <cellStyle name="Percent 0.0%" xfId="52"/>
    <cellStyle name="Percent 0.00%" xfId="53"/>
    <cellStyle name="Percent 0.000%" xfId="54"/>
    <cellStyle name="Percent 0.0000%" xfId="55"/>
    <cellStyle name="Percent 0.00000%" xfId="56"/>
    <cellStyle name="Percent 0.000000%" xfId="57"/>
    <cellStyle name="Thick Line" xfId="58"/>
    <cellStyle name="Thin Line" xfId="59"/>
    <cellStyle name="Year" xfId="60"/>
    <cellStyle name="Year1" xfId="61"/>
    <cellStyle name="Year2" xfId="62"/>
    <cellStyle name="Zero (-)" xfId="63"/>
    <cellStyle name="Zero (+)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90"/>
  <sheetViews>
    <sheetView showGridLines="0" tabSelected="1" zoomScale="75" zoomScaleNormal="75" workbookViewId="0" topLeftCell="A1">
      <selection activeCell="A37" sqref="A37"/>
    </sheetView>
  </sheetViews>
  <sheetFormatPr defaultColWidth="9.140625" defaultRowHeight="13.5" customHeight="1"/>
  <cols>
    <col min="1" max="2" width="2.28125" style="15" customWidth="1"/>
    <col min="3" max="3" width="47.28125" style="15" customWidth="1"/>
    <col min="4" max="4" width="11.421875" style="11" customWidth="1"/>
    <col min="5" max="5" width="3.00390625" style="18" customWidth="1"/>
    <col min="6" max="6" width="10.57421875" style="18" hidden="1" customWidth="1"/>
    <col min="7" max="7" width="11.57421875" style="11" customWidth="1"/>
    <col min="8" max="8" width="2.8515625" style="1" customWidth="1"/>
    <col min="9" max="9" width="12.421875" style="1" hidden="1" customWidth="1"/>
    <col min="10" max="10" width="9.140625" style="1" hidden="1" customWidth="1"/>
    <col min="11" max="11" width="10.28125" style="1" hidden="1" customWidth="1"/>
    <col min="12" max="12" width="11.00390625" style="1" customWidth="1"/>
    <col min="13" max="13" width="9.140625" style="1" hidden="1" customWidth="1"/>
    <col min="14" max="16384" width="9.140625" style="1" customWidth="1"/>
  </cols>
  <sheetData>
    <row r="3" spans="1:7" s="54" customFormat="1" ht="18.75" customHeight="1">
      <c r="A3" s="8" t="s">
        <v>59</v>
      </c>
      <c r="B3" s="51"/>
      <c r="C3" s="52"/>
      <c r="D3" s="53"/>
      <c r="E3" s="53"/>
      <c r="F3" s="53"/>
      <c r="G3" s="53"/>
    </row>
    <row r="4" spans="1:7" s="54" customFormat="1" ht="18.75" customHeight="1">
      <c r="A4" s="8" t="s">
        <v>55</v>
      </c>
      <c r="B4" s="51"/>
      <c r="C4" s="52"/>
      <c r="D4" s="53"/>
      <c r="E4" s="53"/>
      <c r="F4" s="53"/>
      <c r="G4" s="53"/>
    </row>
    <row r="5" spans="1:12" s="2" customFormat="1" ht="13.5" customHeight="1" thickBot="1">
      <c r="A5" s="50" t="s">
        <v>8</v>
      </c>
      <c r="B5" s="48"/>
      <c r="C5" s="48"/>
      <c r="D5" s="49"/>
      <c r="E5" s="49"/>
      <c r="F5" s="49"/>
      <c r="G5" s="49"/>
      <c r="H5" s="58"/>
      <c r="I5" s="58"/>
      <c r="J5" s="58"/>
      <c r="K5" s="58"/>
      <c r="L5" s="58"/>
    </row>
    <row r="6" spans="1:7" ht="12.75" customHeight="1">
      <c r="A6" s="13"/>
      <c r="B6" s="13"/>
      <c r="C6" s="13"/>
      <c r="D6" s="17"/>
      <c r="G6" s="17"/>
    </row>
    <row r="7" spans="1:12" ht="12.75" customHeight="1">
      <c r="A7" s="13"/>
      <c r="B7" s="13"/>
      <c r="C7" s="13"/>
      <c r="D7" s="56">
        <v>38135</v>
      </c>
      <c r="E7" s="57"/>
      <c r="F7" s="56">
        <v>37072</v>
      </c>
      <c r="G7" s="56">
        <v>37771</v>
      </c>
      <c r="K7" s="70" t="s">
        <v>41</v>
      </c>
      <c r="L7" s="77">
        <v>37955</v>
      </c>
    </row>
    <row r="8" spans="1:12" ht="12.75" customHeight="1">
      <c r="A8" s="16" t="s">
        <v>0</v>
      </c>
      <c r="B8" s="13"/>
      <c r="C8" s="13"/>
      <c r="D8" s="17" t="s">
        <v>33</v>
      </c>
      <c r="F8" s="17"/>
      <c r="G8" s="17" t="s">
        <v>33</v>
      </c>
      <c r="L8" s="75" t="s">
        <v>47</v>
      </c>
    </row>
    <row r="9" spans="1:6" ht="12.75" customHeight="1">
      <c r="A9" s="13"/>
      <c r="B9" s="13"/>
      <c r="C9" s="3"/>
      <c r="F9" s="11"/>
    </row>
    <row r="10" spans="1:7" ht="12.75" customHeight="1">
      <c r="A10" s="13" t="s">
        <v>1</v>
      </c>
      <c r="B10" s="13"/>
      <c r="C10" s="3"/>
      <c r="D10" s="4"/>
      <c r="F10" s="4"/>
      <c r="G10" s="4"/>
    </row>
    <row r="11" spans="1:13" ht="12.75" customHeight="1" hidden="1">
      <c r="A11" s="13"/>
      <c r="B11" s="13" t="s">
        <v>25</v>
      </c>
      <c r="C11" s="3"/>
      <c r="D11" s="19">
        <v>0</v>
      </c>
      <c r="F11" s="19">
        <v>750</v>
      </c>
      <c r="G11" s="19">
        <v>0</v>
      </c>
      <c r="I11" s="71" t="s">
        <v>42</v>
      </c>
      <c r="K11" s="66">
        <v>0</v>
      </c>
      <c r="M11" s="72"/>
    </row>
    <row r="12" spans="1:13" ht="12.75" customHeight="1">
      <c r="A12" s="13"/>
      <c r="B12" s="13" t="s">
        <v>69</v>
      </c>
      <c r="C12" s="3"/>
      <c r="D12" s="19">
        <v>1185</v>
      </c>
      <c r="F12" s="19"/>
      <c r="G12" s="19">
        <v>1654</v>
      </c>
      <c r="I12" s="71"/>
      <c r="K12" s="66"/>
      <c r="L12" s="78">
        <v>39</v>
      </c>
      <c r="M12" s="72"/>
    </row>
    <row r="13" spans="1:13" ht="12.75" customHeight="1">
      <c r="A13" s="13"/>
      <c r="B13" s="13" t="s">
        <v>2</v>
      </c>
      <c r="C13" s="3"/>
      <c r="D13" s="11">
        <v>9377</v>
      </c>
      <c r="F13" s="11">
        <v>4381</v>
      </c>
      <c r="G13" s="11">
        <v>4891</v>
      </c>
      <c r="H13" s="11"/>
      <c r="I13" s="71">
        <f>G13-D13</f>
        <v>-4486</v>
      </c>
      <c r="K13" s="66">
        <v>4891</v>
      </c>
      <c r="L13" s="76">
        <v>7470</v>
      </c>
      <c r="M13" s="72">
        <f>K13-D13</f>
        <v>-4486</v>
      </c>
    </row>
    <row r="14" spans="1:13" ht="12.75" customHeight="1">
      <c r="A14" s="13"/>
      <c r="B14" s="13" t="s">
        <v>30</v>
      </c>
      <c r="C14" s="3"/>
      <c r="D14" s="11">
        <v>4966</v>
      </c>
      <c r="F14" s="11">
        <v>2638</v>
      </c>
      <c r="G14" s="11">
        <f>1365+1215</f>
        <v>2580</v>
      </c>
      <c r="H14" s="11"/>
      <c r="I14" s="71">
        <f>G14-D14</f>
        <v>-2386</v>
      </c>
      <c r="K14" s="66">
        <v>2580</v>
      </c>
      <c r="L14" s="76">
        <v>4824</v>
      </c>
      <c r="M14" s="72">
        <f>K14-D14</f>
        <v>-2386</v>
      </c>
    </row>
    <row r="15" spans="1:13" ht="12.75" customHeight="1">
      <c r="A15" s="13"/>
      <c r="B15" s="3" t="s">
        <v>3</v>
      </c>
      <c r="C15" s="42"/>
      <c r="D15" s="4">
        <v>245</v>
      </c>
      <c r="E15" s="28"/>
      <c r="F15" s="4">
        <v>359</v>
      </c>
      <c r="G15" s="4">
        <v>117</v>
      </c>
      <c r="H15" s="4"/>
      <c r="I15" s="71">
        <f>G15-D15</f>
        <v>-128</v>
      </c>
      <c r="K15" s="66">
        <v>117</v>
      </c>
      <c r="L15" s="4">
        <v>275</v>
      </c>
      <c r="M15" s="72">
        <f>K15-D15</f>
        <v>-128</v>
      </c>
    </row>
    <row r="16" spans="1:13" ht="16.5" customHeight="1" thickBot="1">
      <c r="A16" s="25"/>
      <c r="B16" s="25"/>
      <c r="C16" s="25"/>
      <c r="D16" s="26">
        <f>SUM(D11:D15)</f>
        <v>15773</v>
      </c>
      <c r="E16" s="27"/>
      <c r="F16" s="26">
        <f>SUM(F11:F15)</f>
        <v>8128</v>
      </c>
      <c r="G16" s="26">
        <f>SUM(G11:G15)</f>
        <v>9242</v>
      </c>
      <c r="H16" s="26"/>
      <c r="I16" s="71">
        <f>SUM(I13:I15)</f>
        <v>-7000</v>
      </c>
      <c r="K16" s="67">
        <f>SUM(K11:K15)</f>
        <v>7588</v>
      </c>
      <c r="L16" s="26">
        <f>SUM(L12:L15)</f>
        <v>12608</v>
      </c>
      <c r="M16" s="71">
        <f>SUM(M13:M15)</f>
        <v>-7000</v>
      </c>
    </row>
    <row r="17" spans="1:13" ht="12.75" customHeight="1">
      <c r="A17" s="3"/>
      <c r="B17" s="3"/>
      <c r="C17" s="3"/>
      <c r="D17" s="4"/>
      <c r="E17" s="28"/>
      <c r="F17" s="4"/>
      <c r="G17" s="4"/>
      <c r="H17" s="4"/>
      <c r="K17" s="66"/>
      <c r="L17" s="4"/>
      <c r="M17" s="72"/>
    </row>
    <row r="18" spans="1:13" ht="12.75" customHeight="1">
      <c r="A18" s="3" t="s">
        <v>31</v>
      </c>
      <c r="B18" s="3"/>
      <c r="C18" s="3"/>
      <c r="D18" s="4">
        <v>10972</v>
      </c>
      <c r="E18" s="28"/>
      <c r="F18" s="4">
        <v>14936</v>
      </c>
      <c r="G18" s="4">
        <v>6313</v>
      </c>
      <c r="H18" s="4"/>
      <c r="I18" s="71">
        <f>G18-D18-2072</f>
        <v>-6731</v>
      </c>
      <c r="K18" s="66">
        <v>6313</v>
      </c>
      <c r="L18" s="4">
        <v>12242</v>
      </c>
      <c r="M18" s="72">
        <f>K18-D18</f>
        <v>-4659</v>
      </c>
    </row>
    <row r="19" spans="1:13" ht="12.75" customHeight="1">
      <c r="A19" s="3" t="s">
        <v>35</v>
      </c>
      <c r="B19" s="3"/>
      <c r="C19" s="3"/>
      <c r="D19" s="4">
        <v>3515</v>
      </c>
      <c r="E19" s="28"/>
      <c r="F19" s="4">
        <v>183</v>
      </c>
      <c r="G19" s="4">
        <v>515</v>
      </c>
      <c r="H19" s="4"/>
      <c r="I19" s="71"/>
      <c r="K19" s="66"/>
      <c r="L19" s="4">
        <v>3515</v>
      </c>
      <c r="M19" s="72"/>
    </row>
    <row r="20" spans="1:13" ht="12.75" customHeight="1">
      <c r="A20" s="3" t="s">
        <v>50</v>
      </c>
      <c r="B20" s="3"/>
      <c r="C20" s="3"/>
      <c r="D20" s="4">
        <v>1500</v>
      </c>
      <c r="E20" s="28"/>
      <c r="F20" s="4"/>
      <c r="G20" s="4">
        <v>0</v>
      </c>
      <c r="H20" s="4"/>
      <c r="I20" s="71"/>
      <c r="K20" s="66"/>
      <c r="L20" s="4">
        <v>1500</v>
      </c>
      <c r="M20" s="72"/>
    </row>
    <row r="21" spans="1:13" ht="12.75" customHeight="1">
      <c r="A21" s="3" t="s">
        <v>51</v>
      </c>
      <c r="B21" s="3"/>
      <c r="C21" s="3"/>
      <c r="D21" s="4">
        <v>896</v>
      </c>
      <c r="E21" s="28"/>
      <c r="F21" s="4"/>
      <c r="G21" s="4">
        <v>0</v>
      </c>
      <c r="H21" s="4"/>
      <c r="I21" s="71"/>
      <c r="K21" s="66"/>
      <c r="L21" s="4">
        <v>896</v>
      </c>
      <c r="M21" s="72"/>
    </row>
    <row r="22" spans="1:13" ht="12.75" customHeight="1">
      <c r="A22" s="21" t="s">
        <v>26</v>
      </c>
      <c r="B22" s="21"/>
      <c r="C22" s="21"/>
      <c r="D22" s="22">
        <f>210-99</f>
        <v>111</v>
      </c>
      <c r="E22" s="23"/>
      <c r="F22" s="22"/>
      <c r="G22" s="22">
        <v>0</v>
      </c>
      <c r="H22" s="22"/>
      <c r="I22" s="71">
        <f>G22-D22</f>
        <v>-111</v>
      </c>
      <c r="K22" s="66">
        <v>0</v>
      </c>
      <c r="L22" s="22">
        <v>70</v>
      </c>
      <c r="M22" s="72"/>
    </row>
    <row r="23" spans="1:13" ht="16.5" customHeight="1" thickBot="1">
      <c r="A23" s="29"/>
      <c r="B23" s="29"/>
      <c r="C23" s="29"/>
      <c r="D23" s="30">
        <f>SUM(D16:D22)</f>
        <v>32767</v>
      </c>
      <c r="E23" s="31"/>
      <c r="F23" s="30">
        <f>SUM(F16:F22)</f>
        <v>23247</v>
      </c>
      <c r="G23" s="30">
        <f>SUM(G16:G22)</f>
        <v>16070</v>
      </c>
      <c r="H23" s="30"/>
      <c r="I23" s="71" t="s">
        <v>42</v>
      </c>
      <c r="K23" s="69" t="e">
        <f>K16+K18+#REF!+K22+#REF!</f>
        <v>#REF!</v>
      </c>
      <c r="L23" s="30">
        <f>SUM(L16:L22)</f>
        <v>30831</v>
      </c>
      <c r="M23" s="72"/>
    </row>
    <row r="24" spans="1:13" ht="12.75" customHeight="1" thickTop="1">
      <c r="A24" s="3"/>
      <c r="B24" s="3"/>
      <c r="C24" s="3"/>
      <c r="D24" s="4"/>
      <c r="E24" s="28"/>
      <c r="F24" s="4"/>
      <c r="G24" s="4"/>
      <c r="H24" s="4"/>
      <c r="K24" s="66"/>
      <c r="L24" s="4"/>
      <c r="M24" s="72"/>
    </row>
    <row r="25" spans="1:13" ht="12.75" customHeight="1">
      <c r="A25" s="33" t="s">
        <v>4</v>
      </c>
      <c r="B25" s="3"/>
      <c r="C25" s="3"/>
      <c r="D25" s="4"/>
      <c r="E25" s="28"/>
      <c r="F25" s="4"/>
      <c r="G25" s="4"/>
      <c r="H25" s="4"/>
      <c r="K25" s="66"/>
      <c r="L25" s="4"/>
      <c r="M25" s="72"/>
    </row>
    <row r="26" spans="1:13" ht="12.75" customHeight="1">
      <c r="A26" s="3"/>
      <c r="B26" s="3"/>
      <c r="C26" s="3"/>
      <c r="D26" s="4"/>
      <c r="E26" s="28"/>
      <c r="F26" s="4"/>
      <c r="G26" s="4"/>
      <c r="H26" s="4"/>
      <c r="K26" s="66"/>
      <c r="L26" s="4"/>
      <c r="M26" s="72"/>
    </row>
    <row r="27" spans="1:13" ht="12.75" customHeight="1">
      <c r="A27" s="3" t="s">
        <v>1</v>
      </c>
      <c r="B27" s="3"/>
      <c r="C27" s="3"/>
      <c r="D27" s="4"/>
      <c r="E27" s="28"/>
      <c r="F27" s="4"/>
      <c r="G27" s="4"/>
      <c r="H27" s="4"/>
      <c r="K27" s="66"/>
      <c r="L27" s="4"/>
      <c r="M27" s="72"/>
    </row>
    <row r="28" spans="1:13" ht="12.75" customHeight="1" hidden="1">
      <c r="A28" s="3"/>
      <c r="B28" s="3" t="s">
        <v>34</v>
      </c>
      <c r="C28" s="3"/>
      <c r="D28" s="55">
        <v>0</v>
      </c>
      <c r="E28" s="28"/>
      <c r="F28" s="55">
        <v>4792</v>
      </c>
      <c r="G28" s="55">
        <v>0</v>
      </c>
      <c r="H28" s="55"/>
      <c r="I28" s="72" t="s">
        <v>42</v>
      </c>
      <c r="K28" s="66">
        <v>0</v>
      </c>
      <c r="L28" s="55">
        <v>0</v>
      </c>
      <c r="M28" s="72"/>
    </row>
    <row r="29" spans="1:13" ht="12.75" customHeight="1">
      <c r="A29" s="3"/>
      <c r="B29" s="3" t="s">
        <v>5</v>
      </c>
      <c r="C29" s="3"/>
      <c r="D29" s="55">
        <f>4616+3452+1-42</f>
        <v>8027</v>
      </c>
      <c r="E29" s="81"/>
      <c r="F29" s="55"/>
      <c r="G29" s="55">
        <v>4320</v>
      </c>
      <c r="H29" s="55"/>
      <c r="I29" s="82">
        <f>D29-G29-2567-600-376</f>
        <v>164</v>
      </c>
      <c r="J29" s="82"/>
      <c r="K29" s="82">
        <v>4360</v>
      </c>
      <c r="L29" s="55">
        <v>7135</v>
      </c>
      <c r="M29" s="72">
        <f>D29-K29-2567-600-376</f>
        <v>124</v>
      </c>
    </row>
    <row r="30" spans="1:13" ht="12.75" customHeight="1">
      <c r="A30" s="3"/>
      <c r="B30" s="3" t="s">
        <v>64</v>
      </c>
      <c r="C30" s="3"/>
      <c r="D30" s="62">
        <f>1521+42</f>
        <v>1563</v>
      </c>
      <c r="E30" s="28"/>
      <c r="F30" s="55"/>
      <c r="G30" s="4">
        <v>0</v>
      </c>
      <c r="H30" s="62"/>
      <c r="I30" s="72"/>
      <c r="K30" s="66"/>
      <c r="L30" s="62">
        <v>1710</v>
      </c>
      <c r="M30" s="72"/>
    </row>
    <row r="31" spans="1:13" ht="12.75" customHeight="1">
      <c r="A31" s="3"/>
      <c r="B31" s="3" t="s">
        <v>76</v>
      </c>
      <c r="C31" s="3"/>
      <c r="D31" s="4">
        <v>1510</v>
      </c>
      <c r="E31" s="28"/>
      <c r="F31" s="4">
        <v>2016</v>
      </c>
      <c r="G31" s="4">
        <v>100</v>
      </c>
      <c r="H31" s="4"/>
      <c r="I31" s="72"/>
      <c r="K31" s="66"/>
      <c r="L31" s="4">
        <v>1473</v>
      </c>
      <c r="M31" s="72"/>
    </row>
    <row r="32" spans="1:13" ht="12.75" customHeight="1">
      <c r="A32" s="3"/>
      <c r="B32" s="3" t="s">
        <v>36</v>
      </c>
      <c r="C32" s="3"/>
      <c r="D32" s="4">
        <v>208</v>
      </c>
      <c r="E32" s="28"/>
      <c r="F32" s="4"/>
      <c r="G32" s="4">
        <v>0</v>
      </c>
      <c r="H32" s="4"/>
      <c r="I32" s="72">
        <f>D32-G32</f>
        <v>208</v>
      </c>
      <c r="K32" s="66">
        <v>-14</v>
      </c>
      <c r="L32" s="4">
        <v>208</v>
      </c>
      <c r="M32" s="72">
        <f>D32-K32</f>
        <v>222</v>
      </c>
    </row>
    <row r="33" spans="1:13" ht="12.75" customHeight="1">
      <c r="A33" s="21"/>
      <c r="B33" s="21" t="s">
        <v>37</v>
      </c>
      <c r="C33" s="21"/>
      <c r="D33" s="22">
        <v>0</v>
      </c>
      <c r="E33" s="23"/>
      <c r="F33" s="22"/>
      <c r="G33" s="22">
        <v>8575</v>
      </c>
      <c r="H33" s="22"/>
      <c r="I33" s="72">
        <f>D33-G33+2072+5253</f>
        <v>-1250</v>
      </c>
      <c r="K33" s="66">
        <f>-1654+4223+4936-559</f>
        <v>6946</v>
      </c>
      <c r="L33" s="22">
        <v>0</v>
      </c>
      <c r="M33" s="72">
        <f>D33-K33+2072+5253</f>
        <v>379</v>
      </c>
    </row>
    <row r="34" spans="1:13" ht="16.5" customHeight="1" thickBot="1">
      <c r="A34" s="3"/>
      <c r="B34" s="3"/>
      <c r="C34" s="3"/>
      <c r="D34" s="4">
        <f>SUM(D28:D33)</f>
        <v>11308</v>
      </c>
      <c r="E34" s="28"/>
      <c r="F34" s="4">
        <f>SUM(F28:F33)</f>
        <v>6808</v>
      </c>
      <c r="G34" s="4">
        <f>SUM(G28:G33)</f>
        <v>12995</v>
      </c>
      <c r="H34" s="4"/>
      <c r="I34" s="72">
        <f>SUM(I29:I33)</f>
        <v>-878</v>
      </c>
      <c r="K34" s="67">
        <f>SUM(K28:K33)</f>
        <v>11292</v>
      </c>
      <c r="L34" s="4">
        <f>SUM(L29:L33)</f>
        <v>10526</v>
      </c>
      <c r="M34" s="72">
        <f>SUM(M29:M33)</f>
        <v>725</v>
      </c>
    </row>
    <row r="35" spans="1:13" ht="12.75" customHeight="1">
      <c r="A35" s="3"/>
      <c r="B35" s="3"/>
      <c r="C35" s="3"/>
      <c r="D35" s="4"/>
      <c r="E35" s="28"/>
      <c r="F35" s="4"/>
      <c r="G35" s="4"/>
      <c r="H35" s="4"/>
      <c r="I35" s="72"/>
      <c r="K35" s="66"/>
      <c r="L35" s="4"/>
      <c r="M35" s="72"/>
    </row>
    <row r="36" spans="1:13" ht="12.75" customHeight="1">
      <c r="A36" s="3" t="s">
        <v>77</v>
      </c>
      <c r="B36" s="3"/>
      <c r="C36" s="3"/>
      <c r="D36" s="4">
        <v>4097</v>
      </c>
      <c r="E36" s="28"/>
      <c r="F36" s="4">
        <v>3527</v>
      </c>
      <c r="G36" s="4">
        <v>200</v>
      </c>
      <c r="H36" s="4"/>
      <c r="I36" s="72" t="e">
        <f>#REF!+D36-#REF!-G36</f>
        <v>#REF!</v>
      </c>
      <c r="K36" s="66">
        <v>200</v>
      </c>
      <c r="L36" s="4">
        <v>2066</v>
      </c>
      <c r="M36" s="72" t="e">
        <f>#REF!+D36-#REF!-K36</f>
        <v>#REF!</v>
      </c>
    </row>
    <row r="37" spans="1:13" ht="12.75" customHeight="1">
      <c r="A37" s="3"/>
      <c r="B37" s="3"/>
      <c r="C37" s="3"/>
      <c r="D37" s="4"/>
      <c r="E37" s="28"/>
      <c r="F37" s="4"/>
      <c r="G37" s="4"/>
      <c r="H37" s="4"/>
      <c r="K37" s="66"/>
      <c r="L37" s="4"/>
      <c r="M37" s="72"/>
    </row>
    <row r="38" spans="1:13" ht="16.5" customHeight="1" thickBot="1">
      <c r="A38" s="34"/>
      <c r="B38" s="34"/>
      <c r="C38" s="34"/>
      <c r="D38" s="35">
        <f>SUM(D34:D37)</f>
        <v>15405</v>
      </c>
      <c r="E38" s="36"/>
      <c r="F38" s="35">
        <f>SUM(F34:F37)</f>
        <v>10335</v>
      </c>
      <c r="G38" s="35">
        <f>SUM(G34:G37)</f>
        <v>13195</v>
      </c>
      <c r="H38" s="35"/>
      <c r="I38" s="72" t="s">
        <v>42</v>
      </c>
      <c r="K38" s="67">
        <f>K34+K36</f>
        <v>11492</v>
      </c>
      <c r="L38" s="35">
        <f>SUM(L34:L37)</f>
        <v>12592</v>
      </c>
      <c r="M38" s="72"/>
    </row>
    <row r="39" spans="1:13" ht="12.75" customHeight="1">
      <c r="A39" s="3"/>
      <c r="B39" s="3"/>
      <c r="C39" s="3"/>
      <c r="D39" s="4"/>
      <c r="E39" s="28"/>
      <c r="F39" s="4"/>
      <c r="G39" s="4"/>
      <c r="H39" s="4"/>
      <c r="K39" s="66"/>
      <c r="L39" s="4"/>
      <c r="M39" s="72"/>
    </row>
    <row r="40" spans="1:13" ht="12.75" customHeight="1" hidden="1">
      <c r="A40" s="13" t="s">
        <v>49</v>
      </c>
      <c r="B40" s="13"/>
      <c r="C40" s="3"/>
      <c r="F40" s="11"/>
      <c r="H40" s="11"/>
      <c r="K40" s="66"/>
      <c r="L40" s="11"/>
      <c r="M40" s="72"/>
    </row>
    <row r="41" spans="1:13" ht="12.75" customHeight="1">
      <c r="A41" s="13"/>
      <c r="B41" s="13"/>
      <c r="C41" s="3"/>
      <c r="F41" s="11"/>
      <c r="H41" s="11"/>
      <c r="K41" s="66"/>
      <c r="L41" s="11"/>
      <c r="M41" s="72"/>
    </row>
    <row r="42" spans="1:13" ht="12.75" customHeight="1">
      <c r="A42" s="16" t="s">
        <v>6</v>
      </c>
      <c r="B42" s="13"/>
      <c r="C42" s="3"/>
      <c r="F42" s="11"/>
      <c r="H42" s="11"/>
      <c r="K42" s="66"/>
      <c r="L42" s="11"/>
      <c r="M42" s="72"/>
    </row>
    <row r="43" spans="1:13" ht="12.75" customHeight="1">
      <c r="A43" s="13"/>
      <c r="B43" s="13"/>
      <c r="C43" s="3"/>
      <c r="F43" s="11"/>
      <c r="H43" s="11"/>
      <c r="K43" s="66"/>
      <c r="L43" s="11"/>
      <c r="M43" s="72"/>
    </row>
    <row r="44" spans="1:13" ht="12.75" customHeight="1">
      <c r="A44" s="13" t="s">
        <v>65</v>
      </c>
      <c r="B44" s="13"/>
      <c r="C44" s="3"/>
      <c r="D44" s="11">
        <v>10347</v>
      </c>
      <c r="F44" s="11">
        <v>7310</v>
      </c>
      <c r="G44" s="11">
        <v>1465</v>
      </c>
      <c r="H44" s="11"/>
      <c r="I44" s="71">
        <f>D44-G44</f>
        <v>8882</v>
      </c>
      <c r="K44" s="66">
        <v>1465</v>
      </c>
      <c r="L44" s="11">
        <v>10347</v>
      </c>
      <c r="M44" s="72">
        <f>D44-K44</f>
        <v>8882</v>
      </c>
    </row>
    <row r="45" spans="1:13" ht="12.75" customHeight="1">
      <c r="A45" s="13" t="s">
        <v>48</v>
      </c>
      <c r="B45" s="13"/>
      <c r="C45" s="3"/>
      <c r="D45" s="11">
        <f>2218+45</f>
        <v>2263</v>
      </c>
      <c r="F45" s="11"/>
      <c r="G45" s="11">
        <v>0</v>
      </c>
      <c r="H45" s="11"/>
      <c r="K45" s="66"/>
      <c r="L45" s="11">
        <v>2218</v>
      </c>
      <c r="M45" s="72"/>
    </row>
    <row r="46" spans="1:13" ht="12.75" customHeight="1">
      <c r="A46" s="13" t="s">
        <v>7</v>
      </c>
      <c r="B46" s="13"/>
      <c r="C46" s="3"/>
      <c r="D46" s="11">
        <f>5253+1500</f>
        <v>6753</v>
      </c>
      <c r="F46" s="11">
        <v>1426</v>
      </c>
      <c r="G46" s="11">
        <v>0</v>
      </c>
      <c r="H46" s="11"/>
      <c r="I46" s="71">
        <f>D46-G46</f>
        <v>6753</v>
      </c>
      <c r="K46" s="66"/>
      <c r="L46" s="11">
        <v>6753</v>
      </c>
      <c r="M46" s="72">
        <f>D46-K46</f>
        <v>6753</v>
      </c>
    </row>
    <row r="47" spans="1:13" ht="12.75" customHeight="1">
      <c r="A47" s="21" t="s">
        <v>38</v>
      </c>
      <c r="B47" s="21"/>
      <c r="C47" s="21"/>
      <c r="D47" s="22">
        <f>'Stmt of Ops'!K33</f>
        <v>-2001</v>
      </c>
      <c r="E47" s="23"/>
      <c r="F47" s="22">
        <v>3376</v>
      </c>
      <c r="G47" s="22">
        <v>1410</v>
      </c>
      <c r="H47" s="22"/>
      <c r="I47" s="71">
        <f>D47-G47</f>
        <v>-3411</v>
      </c>
      <c r="K47" s="66">
        <f>852+509+50</f>
        <v>1411</v>
      </c>
      <c r="L47" s="22">
        <v>-1079</v>
      </c>
      <c r="M47" s="72">
        <f>D47-K47</f>
        <v>-3412</v>
      </c>
    </row>
    <row r="48" spans="1:13" ht="16.5" customHeight="1">
      <c r="A48" s="34"/>
      <c r="B48" s="34"/>
      <c r="C48" s="34"/>
      <c r="D48" s="35">
        <f>SUM(D44:D47)</f>
        <v>17362</v>
      </c>
      <c r="E48" s="36"/>
      <c r="F48" s="35">
        <f>SUM(F44:F47)</f>
        <v>12112</v>
      </c>
      <c r="G48" s="35">
        <f>SUM(G44:G47)</f>
        <v>2875</v>
      </c>
      <c r="H48" s="35"/>
      <c r="I48" s="71" t="s">
        <v>42</v>
      </c>
      <c r="K48" s="68">
        <f>K44+K47</f>
        <v>2876</v>
      </c>
      <c r="L48" s="35">
        <f>SUM(L44:L47)</f>
        <v>18239</v>
      </c>
      <c r="M48" s="72"/>
    </row>
    <row r="49" spans="1:13" ht="16.5" customHeight="1" thickBot="1">
      <c r="A49" s="29"/>
      <c r="B49" s="29"/>
      <c r="C49" s="29"/>
      <c r="D49" s="30">
        <f>D38+D48</f>
        <v>32767</v>
      </c>
      <c r="E49" s="38"/>
      <c r="F49" s="30">
        <f>F38+F48</f>
        <v>22447</v>
      </c>
      <c r="G49" s="30">
        <f>G38+G48</f>
        <v>16070</v>
      </c>
      <c r="H49" s="30"/>
      <c r="I49" s="72" t="s">
        <v>42</v>
      </c>
      <c r="K49" s="69">
        <f>K38+K48</f>
        <v>14368</v>
      </c>
      <c r="L49" s="30">
        <f>L38+L48</f>
        <v>30831</v>
      </c>
      <c r="M49" s="72"/>
    </row>
    <row r="50" spans="1:13" ht="12.75" customHeight="1" thickTop="1">
      <c r="A50" s="13"/>
      <c r="B50" s="13"/>
      <c r="C50" s="3"/>
      <c r="M50" s="72"/>
    </row>
    <row r="51" spans="1:13" ht="12.75" customHeight="1">
      <c r="A51" s="3"/>
      <c r="B51" s="13"/>
      <c r="C51" s="13"/>
      <c r="M51" s="72"/>
    </row>
    <row r="52" spans="1:13" ht="12.75" customHeight="1">
      <c r="A52" s="3"/>
      <c r="B52" s="13"/>
      <c r="C52" s="13"/>
      <c r="M52" s="72"/>
    </row>
    <row r="53" spans="1:13" ht="12.75" customHeight="1">
      <c r="A53" s="39"/>
      <c r="B53" s="13"/>
      <c r="C53" s="13"/>
      <c r="M53" s="72"/>
    </row>
    <row r="54" spans="1:13" ht="12.75" customHeight="1">
      <c r="A54" s="13"/>
      <c r="B54" s="13"/>
      <c r="C54" s="13"/>
      <c r="M54" s="72"/>
    </row>
    <row r="55" spans="1:3" ht="12.75" customHeight="1">
      <c r="A55" s="39"/>
      <c r="B55" s="13"/>
      <c r="C55" s="13"/>
    </row>
    <row r="56" spans="1:3" ht="12.75" customHeight="1">
      <c r="A56" s="13"/>
      <c r="B56" s="13"/>
      <c r="C56" s="13"/>
    </row>
    <row r="57" spans="1:3" ht="13.5" customHeight="1">
      <c r="A57" s="13"/>
      <c r="B57" s="13"/>
      <c r="C57" s="13"/>
    </row>
    <row r="58" spans="1:3" ht="13.5" customHeight="1">
      <c r="A58" s="13"/>
      <c r="B58" s="13"/>
      <c r="C58" s="13"/>
    </row>
    <row r="59" spans="1:3" ht="13.5" customHeight="1">
      <c r="A59" s="13"/>
      <c r="B59" s="13"/>
      <c r="C59" s="13"/>
    </row>
    <row r="60" spans="1:3" ht="13.5" customHeight="1">
      <c r="A60" s="13"/>
      <c r="B60" s="13"/>
      <c r="C60" s="13"/>
    </row>
    <row r="61" spans="1:3" ht="13.5" customHeight="1">
      <c r="A61" s="13"/>
      <c r="B61" s="13"/>
      <c r="C61" s="13"/>
    </row>
    <row r="62" spans="1:3" ht="13.5" customHeight="1">
      <c r="A62" s="13"/>
      <c r="B62" s="13"/>
      <c r="C62" s="13"/>
    </row>
    <row r="63" spans="1:3" ht="13.5" customHeight="1">
      <c r="A63" s="13"/>
      <c r="B63" s="13"/>
      <c r="C63" s="13"/>
    </row>
    <row r="64" spans="1:3" ht="13.5" customHeight="1">
      <c r="A64" s="13"/>
      <c r="B64" s="13"/>
      <c r="C64" s="13"/>
    </row>
    <row r="65" spans="1:3" ht="13.5" customHeight="1">
      <c r="A65" s="13"/>
      <c r="B65" s="13"/>
      <c r="C65" s="13"/>
    </row>
    <row r="66" spans="1:3" ht="13.5" customHeight="1">
      <c r="A66" s="13"/>
      <c r="B66" s="13"/>
      <c r="C66" s="13"/>
    </row>
    <row r="67" spans="1:3" ht="13.5" customHeight="1">
      <c r="A67" s="13"/>
      <c r="B67" s="13"/>
      <c r="C67" s="13"/>
    </row>
    <row r="68" spans="1:3" ht="13.5" customHeight="1">
      <c r="A68" s="13"/>
      <c r="B68" s="13"/>
      <c r="C68" s="13"/>
    </row>
    <row r="69" spans="1:3" ht="13.5" customHeight="1">
      <c r="A69" s="13"/>
      <c r="B69" s="13"/>
      <c r="C69" s="13"/>
    </row>
    <row r="70" spans="1:3" ht="13.5" customHeight="1">
      <c r="A70" s="13"/>
      <c r="B70" s="13"/>
      <c r="C70" s="13"/>
    </row>
    <row r="71" spans="1:3" ht="13.5" customHeight="1">
      <c r="A71" s="13"/>
      <c r="B71" s="13"/>
      <c r="C71" s="13"/>
    </row>
    <row r="72" spans="1:3" ht="13.5" customHeight="1">
      <c r="A72" s="13"/>
      <c r="B72" s="13"/>
      <c r="C72" s="13"/>
    </row>
    <row r="73" spans="1:3" ht="13.5" customHeight="1">
      <c r="A73" s="13"/>
      <c r="B73" s="13"/>
      <c r="C73" s="13"/>
    </row>
    <row r="74" spans="1:3" ht="13.5" customHeight="1">
      <c r="A74" s="13"/>
      <c r="B74" s="13"/>
      <c r="C74" s="13"/>
    </row>
    <row r="75" spans="1:3" ht="13.5" customHeight="1">
      <c r="A75" s="13"/>
      <c r="B75" s="13"/>
      <c r="C75" s="13"/>
    </row>
    <row r="76" spans="1:3" ht="13.5" customHeight="1">
      <c r="A76" s="13"/>
      <c r="B76" s="13"/>
      <c r="C76" s="13"/>
    </row>
    <row r="77" spans="1:3" ht="13.5" customHeight="1">
      <c r="A77" s="13"/>
      <c r="B77" s="13"/>
      <c r="C77" s="13"/>
    </row>
    <row r="78" spans="1:3" ht="13.5" customHeight="1">
      <c r="A78" s="13"/>
      <c r="B78" s="13"/>
      <c r="C78" s="13"/>
    </row>
    <row r="79" spans="1:3" ht="13.5" customHeight="1">
      <c r="A79" s="13"/>
      <c r="B79" s="13"/>
      <c r="C79" s="13"/>
    </row>
    <row r="80" spans="1:3" ht="13.5" customHeight="1">
      <c r="A80" s="13"/>
      <c r="B80" s="13"/>
      <c r="C80" s="13"/>
    </row>
    <row r="81" spans="1:3" ht="13.5" customHeight="1">
      <c r="A81" s="13"/>
      <c r="B81" s="13"/>
      <c r="C81" s="13"/>
    </row>
    <row r="82" spans="1:3" ht="13.5" customHeight="1">
      <c r="A82" s="39"/>
      <c r="B82" s="13"/>
      <c r="C82" s="13"/>
    </row>
    <row r="83" spans="1:3" ht="13.5" customHeight="1">
      <c r="A83" s="13"/>
      <c r="B83" s="13"/>
      <c r="C83" s="13"/>
    </row>
    <row r="84" spans="1:3" ht="13.5" customHeight="1">
      <c r="A84" s="39"/>
      <c r="B84" s="13"/>
      <c r="C84" s="13"/>
    </row>
    <row r="85" spans="2:3" ht="13.5" customHeight="1">
      <c r="B85" s="13"/>
      <c r="C85" s="13"/>
    </row>
    <row r="86" spans="1:3" ht="13.5" customHeight="1">
      <c r="A86" s="13"/>
      <c r="B86" s="13"/>
      <c r="C86" s="13"/>
    </row>
    <row r="87" spans="1:3" ht="13.5" customHeight="1">
      <c r="A87" s="13"/>
      <c r="B87" s="13"/>
      <c r="C87" s="13"/>
    </row>
    <row r="88" spans="1:3" ht="13.5" customHeight="1">
      <c r="A88" s="13"/>
      <c r="B88" s="13"/>
      <c r="C88" s="13"/>
    </row>
    <row r="89" spans="1:3" ht="13.5" customHeight="1">
      <c r="A89" s="13"/>
      <c r="B89" s="13"/>
      <c r="C89" s="13"/>
    </row>
    <row r="90" spans="1:3" ht="13.5" customHeight="1">
      <c r="A90" s="13"/>
      <c r="B90" s="13"/>
      <c r="C90" s="13"/>
    </row>
    <row r="91" spans="1:3" ht="13.5" customHeight="1">
      <c r="A91" s="13"/>
      <c r="B91" s="13"/>
      <c r="C91" s="13"/>
    </row>
    <row r="92" spans="1:3" ht="13.5" customHeight="1">
      <c r="A92" s="13"/>
      <c r="B92" s="13"/>
      <c r="C92" s="13"/>
    </row>
    <row r="93" spans="1:3" ht="13.5" customHeight="1">
      <c r="A93" s="13"/>
      <c r="B93" s="13"/>
      <c r="C93" s="13"/>
    </row>
    <row r="94" spans="1:3" ht="13.5" customHeight="1">
      <c r="A94" s="13"/>
      <c r="B94" s="13"/>
      <c r="C94" s="13"/>
    </row>
    <row r="95" spans="1:3" ht="13.5" customHeight="1">
      <c r="A95" s="13"/>
      <c r="B95" s="13"/>
      <c r="C95" s="13"/>
    </row>
    <row r="96" spans="1:3" ht="13.5" customHeight="1">
      <c r="A96" s="13"/>
      <c r="B96" s="13"/>
      <c r="C96" s="13"/>
    </row>
    <row r="97" spans="1:3" ht="13.5" customHeight="1">
      <c r="A97" s="13"/>
      <c r="B97" s="13"/>
      <c r="C97" s="13"/>
    </row>
    <row r="98" spans="1:3" ht="13.5" customHeight="1">
      <c r="A98" s="13"/>
      <c r="B98" s="13"/>
      <c r="C98" s="13"/>
    </row>
    <row r="99" spans="1:3" ht="13.5" customHeight="1">
      <c r="A99" s="13"/>
      <c r="B99" s="13"/>
      <c r="C99" s="13"/>
    </row>
    <row r="100" spans="1:3" ht="13.5" customHeight="1">
      <c r="A100" s="13"/>
      <c r="B100" s="13"/>
      <c r="C100" s="13"/>
    </row>
    <row r="101" spans="1:3" ht="13.5" customHeight="1">
      <c r="A101" s="13"/>
      <c r="B101" s="13"/>
      <c r="C101" s="13"/>
    </row>
    <row r="102" spans="1:3" ht="13.5" customHeight="1">
      <c r="A102" s="13"/>
      <c r="B102" s="13"/>
      <c r="C102" s="13"/>
    </row>
    <row r="103" spans="1:3" ht="13.5" customHeight="1">
      <c r="A103" s="13"/>
      <c r="B103" s="13"/>
      <c r="C103" s="13"/>
    </row>
    <row r="104" spans="1:3" ht="13.5" customHeight="1">
      <c r="A104" s="13"/>
      <c r="B104" s="13"/>
      <c r="C104" s="13"/>
    </row>
    <row r="105" spans="1:3" ht="13.5" customHeight="1">
      <c r="A105" s="13"/>
      <c r="B105" s="13"/>
      <c r="C105" s="13"/>
    </row>
    <row r="106" spans="1:3" ht="13.5" customHeight="1">
      <c r="A106" s="13"/>
      <c r="B106" s="13"/>
      <c r="C106" s="13"/>
    </row>
    <row r="107" spans="1:3" ht="13.5" customHeight="1">
      <c r="A107" s="13"/>
      <c r="B107" s="13"/>
      <c r="C107" s="13"/>
    </row>
    <row r="108" spans="1:3" ht="13.5" customHeight="1">
      <c r="A108" s="13"/>
      <c r="B108" s="13"/>
      <c r="C108" s="13"/>
    </row>
    <row r="109" spans="1:3" ht="13.5" customHeight="1">
      <c r="A109" s="13"/>
      <c r="B109" s="13"/>
      <c r="C109" s="13"/>
    </row>
    <row r="110" spans="1:3" ht="13.5" customHeight="1">
      <c r="A110" s="13"/>
      <c r="B110" s="13"/>
      <c r="C110" s="13"/>
    </row>
    <row r="111" spans="1:3" ht="13.5" customHeight="1">
      <c r="A111" s="13"/>
      <c r="B111" s="13"/>
      <c r="C111" s="13"/>
    </row>
    <row r="112" spans="1:3" ht="13.5" customHeight="1">
      <c r="A112" s="13"/>
      <c r="B112" s="13"/>
      <c r="C112" s="13"/>
    </row>
    <row r="113" spans="1:3" ht="13.5" customHeight="1">
      <c r="A113" s="13"/>
      <c r="B113" s="13"/>
      <c r="C113" s="13"/>
    </row>
    <row r="114" spans="1:3" ht="13.5" customHeight="1">
      <c r="A114" s="13"/>
      <c r="B114" s="13"/>
      <c r="C114" s="13"/>
    </row>
    <row r="115" spans="1:3" ht="13.5" customHeight="1">
      <c r="A115" s="13"/>
      <c r="B115" s="13"/>
      <c r="C115" s="13"/>
    </row>
    <row r="116" spans="1:3" ht="13.5" customHeight="1">
      <c r="A116" s="13"/>
      <c r="B116" s="13"/>
      <c r="C116" s="13"/>
    </row>
    <row r="117" spans="1:3" ht="13.5" customHeight="1">
      <c r="A117" s="13"/>
      <c r="B117" s="13"/>
      <c r="C117" s="13"/>
    </row>
    <row r="118" spans="1:3" ht="13.5" customHeight="1">
      <c r="A118" s="13"/>
      <c r="B118" s="13"/>
      <c r="C118" s="13"/>
    </row>
    <row r="119" spans="1:3" ht="13.5" customHeight="1">
      <c r="A119" s="13"/>
      <c r="B119" s="13"/>
      <c r="C119" s="13"/>
    </row>
    <row r="120" spans="1:3" ht="13.5" customHeight="1">
      <c r="A120" s="13"/>
      <c r="B120" s="13"/>
      <c r="C120" s="13"/>
    </row>
    <row r="121" spans="1:3" ht="13.5" customHeight="1">
      <c r="A121" s="13"/>
      <c r="B121" s="13"/>
      <c r="C121" s="13"/>
    </row>
    <row r="122" spans="1:3" ht="13.5" customHeight="1">
      <c r="A122" s="13"/>
      <c r="B122" s="13"/>
      <c r="C122" s="13"/>
    </row>
    <row r="123" spans="1:3" ht="13.5" customHeight="1">
      <c r="A123" s="13"/>
      <c r="B123" s="13"/>
      <c r="C123" s="13"/>
    </row>
    <row r="124" spans="1:3" ht="13.5" customHeight="1">
      <c r="A124" s="13"/>
      <c r="B124" s="13"/>
      <c r="C124" s="13"/>
    </row>
    <row r="125" spans="1:3" ht="13.5" customHeight="1">
      <c r="A125" s="13"/>
      <c r="B125" s="13"/>
      <c r="C125" s="13"/>
    </row>
    <row r="126" spans="1:3" ht="13.5" customHeight="1">
      <c r="A126" s="13"/>
      <c r="B126" s="13"/>
      <c r="C126" s="13"/>
    </row>
    <row r="127" spans="1:3" ht="13.5" customHeight="1">
      <c r="A127" s="13"/>
      <c r="B127" s="13"/>
      <c r="C127" s="13"/>
    </row>
    <row r="128" spans="1:3" ht="13.5" customHeight="1">
      <c r="A128" s="13"/>
      <c r="B128" s="13"/>
      <c r="C128" s="13"/>
    </row>
    <row r="129" spans="1:3" ht="13.5" customHeight="1">
      <c r="A129" s="13"/>
      <c r="B129" s="13"/>
      <c r="C129" s="13"/>
    </row>
    <row r="130" spans="1:3" ht="13.5" customHeight="1">
      <c r="A130" s="13"/>
      <c r="B130" s="13"/>
      <c r="C130" s="13"/>
    </row>
    <row r="131" spans="1:3" ht="13.5" customHeight="1">
      <c r="A131" s="13"/>
      <c r="B131" s="13"/>
      <c r="C131" s="13"/>
    </row>
    <row r="132" spans="1:3" ht="13.5" customHeight="1">
      <c r="A132" s="13"/>
      <c r="B132" s="13"/>
      <c r="C132" s="13"/>
    </row>
    <row r="133" spans="1:3" ht="13.5" customHeight="1">
      <c r="A133" s="13"/>
      <c r="B133" s="13"/>
      <c r="C133" s="13"/>
    </row>
    <row r="134" spans="1:3" ht="13.5" customHeight="1">
      <c r="A134" s="13"/>
      <c r="B134" s="13"/>
      <c r="C134" s="13"/>
    </row>
    <row r="135" spans="1:3" ht="13.5" customHeight="1">
      <c r="A135" s="13"/>
      <c r="B135" s="13"/>
      <c r="C135" s="13"/>
    </row>
    <row r="136" spans="1:3" ht="13.5" customHeight="1">
      <c r="A136" s="13"/>
      <c r="B136" s="13"/>
      <c r="C136" s="13"/>
    </row>
    <row r="137" spans="1:3" ht="13.5" customHeight="1">
      <c r="A137" s="13"/>
      <c r="B137" s="13"/>
      <c r="C137" s="13"/>
    </row>
    <row r="138" spans="1:3" ht="13.5" customHeight="1">
      <c r="A138" s="13"/>
      <c r="B138" s="13"/>
      <c r="C138" s="13"/>
    </row>
    <row r="139" spans="1:3" ht="13.5" customHeight="1">
      <c r="A139" s="13"/>
      <c r="B139" s="13"/>
      <c r="C139" s="13"/>
    </row>
    <row r="140" spans="1:3" ht="13.5" customHeight="1">
      <c r="A140" s="13"/>
      <c r="B140" s="13"/>
      <c r="C140" s="13"/>
    </row>
    <row r="141" spans="1:3" ht="13.5" customHeight="1">
      <c r="A141" s="13"/>
      <c r="B141" s="13"/>
      <c r="C141" s="13"/>
    </row>
    <row r="142" spans="1:3" ht="13.5" customHeight="1">
      <c r="A142" s="13"/>
      <c r="B142" s="13"/>
      <c r="C142" s="13"/>
    </row>
    <row r="143" spans="1:3" ht="13.5" customHeight="1">
      <c r="A143" s="13"/>
      <c r="B143" s="13"/>
      <c r="C143" s="13"/>
    </row>
    <row r="144" spans="1:3" ht="13.5" customHeight="1">
      <c r="A144" s="13"/>
      <c r="B144" s="13"/>
      <c r="C144" s="13"/>
    </row>
    <row r="145" spans="1:3" ht="13.5" customHeight="1">
      <c r="A145" s="13"/>
      <c r="B145" s="13"/>
      <c r="C145" s="13"/>
    </row>
    <row r="146" spans="1:3" ht="13.5" customHeight="1">
      <c r="A146" s="13"/>
      <c r="B146" s="13"/>
      <c r="C146" s="13"/>
    </row>
    <row r="147" spans="1:3" ht="13.5" customHeight="1">
      <c r="A147" s="13"/>
      <c r="B147" s="13"/>
      <c r="C147" s="13"/>
    </row>
    <row r="148" spans="1:3" ht="13.5" customHeight="1">
      <c r="A148" s="13"/>
      <c r="B148" s="13"/>
      <c r="C148" s="13"/>
    </row>
    <row r="149" spans="1:3" ht="13.5" customHeight="1">
      <c r="A149" s="13"/>
      <c r="B149" s="13"/>
      <c r="C149" s="13"/>
    </row>
    <row r="150" spans="1:3" ht="13.5" customHeight="1">
      <c r="A150" s="13"/>
      <c r="B150" s="13"/>
      <c r="C150" s="13"/>
    </row>
    <row r="151" spans="1:3" ht="13.5" customHeight="1">
      <c r="A151" s="13"/>
      <c r="B151" s="13"/>
      <c r="C151" s="13"/>
    </row>
    <row r="152" spans="1:3" ht="13.5" customHeight="1">
      <c r="A152" s="13"/>
      <c r="B152" s="13"/>
      <c r="C152" s="13"/>
    </row>
    <row r="153" spans="1:3" ht="13.5" customHeight="1">
      <c r="A153" s="13"/>
      <c r="B153" s="13"/>
      <c r="C153" s="13"/>
    </row>
    <row r="154" spans="1:3" ht="13.5" customHeight="1">
      <c r="A154" s="13"/>
      <c r="B154" s="13"/>
      <c r="C154" s="13"/>
    </row>
    <row r="155" spans="1:3" ht="13.5" customHeight="1">
      <c r="A155" s="13"/>
      <c r="B155" s="13"/>
      <c r="C155" s="13"/>
    </row>
    <row r="156" spans="1:3" ht="13.5" customHeight="1">
      <c r="A156" s="13"/>
      <c r="B156" s="13"/>
      <c r="C156" s="13"/>
    </row>
    <row r="157" spans="1:3" ht="13.5" customHeight="1">
      <c r="A157" s="13"/>
      <c r="B157" s="13"/>
      <c r="C157" s="13"/>
    </row>
    <row r="158" spans="1:3" ht="13.5" customHeight="1">
      <c r="A158" s="13"/>
      <c r="B158" s="13"/>
      <c r="C158" s="13"/>
    </row>
    <row r="159" spans="1:3" ht="13.5" customHeight="1">
      <c r="A159" s="13"/>
      <c r="B159" s="13"/>
      <c r="C159" s="13"/>
    </row>
    <row r="160" spans="1:3" ht="13.5" customHeight="1">
      <c r="A160" s="13"/>
      <c r="B160" s="13"/>
      <c r="C160" s="13"/>
    </row>
    <row r="161" spans="1:3" ht="13.5" customHeight="1">
      <c r="A161" s="13"/>
      <c r="B161" s="13"/>
      <c r="C161" s="13"/>
    </row>
    <row r="162" spans="1:3" ht="13.5" customHeight="1">
      <c r="A162" s="13"/>
      <c r="B162" s="13"/>
      <c r="C162" s="13"/>
    </row>
    <row r="163" spans="1:3" ht="13.5" customHeight="1">
      <c r="A163" s="13"/>
      <c r="B163" s="13"/>
      <c r="C163" s="13"/>
    </row>
    <row r="164" spans="1:3" ht="13.5" customHeight="1">
      <c r="A164" s="13"/>
      <c r="B164" s="13"/>
      <c r="C164" s="13"/>
    </row>
    <row r="165" spans="1:3" ht="13.5" customHeight="1">
      <c r="A165" s="13"/>
      <c r="B165" s="13"/>
      <c r="C165" s="13"/>
    </row>
    <row r="166" spans="1:3" ht="13.5" customHeight="1">
      <c r="A166" s="13"/>
      <c r="B166" s="13"/>
      <c r="C166" s="13"/>
    </row>
    <row r="167" spans="1:3" ht="13.5" customHeight="1">
      <c r="A167" s="13"/>
      <c r="B167" s="13"/>
      <c r="C167" s="13"/>
    </row>
    <row r="168" spans="1:3" ht="13.5" customHeight="1">
      <c r="A168" s="13"/>
      <c r="B168" s="13"/>
      <c r="C168" s="13"/>
    </row>
    <row r="169" spans="1:3" ht="13.5" customHeight="1">
      <c r="A169" s="13"/>
      <c r="B169" s="13"/>
      <c r="C169" s="13"/>
    </row>
    <row r="170" spans="1:3" ht="13.5" customHeight="1">
      <c r="A170" s="13"/>
      <c r="B170" s="13"/>
      <c r="C170" s="13"/>
    </row>
    <row r="171" spans="1:3" ht="13.5" customHeight="1">
      <c r="A171" s="13"/>
      <c r="B171" s="13"/>
      <c r="C171" s="13"/>
    </row>
    <row r="172" spans="1:3" ht="13.5" customHeight="1">
      <c r="A172" s="13"/>
      <c r="B172" s="13"/>
      <c r="C172" s="13"/>
    </row>
    <row r="173" spans="1:3" ht="13.5" customHeight="1">
      <c r="A173" s="13"/>
      <c r="B173" s="13"/>
      <c r="C173" s="13"/>
    </row>
    <row r="174" spans="1:3" ht="13.5" customHeight="1">
      <c r="A174" s="13"/>
      <c r="B174" s="13"/>
      <c r="C174" s="13"/>
    </row>
    <row r="175" spans="1:3" ht="13.5" customHeight="1">
      <c r="A175" s="13"/>
      <c r="B175" s="13"/>
      <c r="C175" s="13"/>
    </row>
    <row r="176" spans="1:3" ht="13.5" customHeight="1">
      <c r="A176" s="13"/>
      <c r="B176" s="13"/>
      <c r="C176" s="13"/>
    </row>
    <row r="177" spans="1:3" ht="13.5" customHeight="1">
      <c r="A177" s="13"/>
      <c r="B177" s="13"/>
      <c r="C177" s="13"/>
    </row>
    <row r="178" spans="1:3" ht="13.5" customHeight="1">
      <c r="A178" s="13"/>
      <c r="B178" s="13"/>
      <c r="C178" s="13"/>
    </row>
    <row r="179" spans="1:3" ht="13.5" customHeight="1">
      <c r="A179" s="13"/>
      <c r="B179" s="13"/>
      <c r="C179" s="13"/>
    </row>
    <row r="180" spans="1:3" ht="13.5" customHeight="1">
      <c r="A180" s="13"/>
      <c r="B180" s="13"/>
      <c r="C180" s="13"/>
    </row>
    <row r="181" spans="1:3" ht="13.5" customHeight="1">
      <c r="A181" s="13"/>
      <c r="B181" s="13"/>
      <c r="C181" s="13"/>
    </row>
    <row r="182" spans="1:3" ht="13.5" customHeight="1">
      <c r="A182" s="13"/>
      <c r="B182" s="13"/>
      <c r="C182" s="13"/>
    </row>
    <row r="183" spans="1:3" ht="13.5" customHeight="1">
      <c r="A183" s="13"/>
      <c r="B183" s="13"/>
      <c r="C183" s="13"/>
    </row>
    <row r="184" spans="1:3" ht="13.5" customHeight="1">
      <c r="A184" s="13"/>
      <c r="B184" s="13"/>
      <c r="C184" s="13"/>
    </row>
    <row r="185" spans="1:3" ht="13.5" customHeight="1">
      <c r="A185" s="13"/>
      <c r="B185" s="13"/>
      <c r="C185" s="13"/>
    </row>
    <row r="186" spans="1:3" ht="13.5" customHeight="1">
      <c r="A186" s="13"/>
      <c r="B186" s="13"/>
      <c r="C186" s="13"/>
    </row>
    <row r="187" spans="1:3" ht="13.5" customHeight="1">
      <c r="A187" s="13"/>
      <c r="B187" s="13"/>
      <c r="C187" s="13"/>
    </row>
    <row r="188" spans="1:3" ht="13.5" customHeight="1">
      <c r="A188" s="13"/>
      <c r="B188" s="13"/>
      <c r="C188" s="13"/>
    </row>
    <row r="189" spans="1:3" ht="13.5" customHeight="1">
      <c r="A189" s="13"/>
      <c r="B189" s="13"/>
      <c r="C189" s="13"/>
    </row>
    <row r="190" spans="1:3" ht="13.5" customHeight="1">
      <c r="A190" s="13"/>
      <c r="B190" s="13"/>
      <c r="C190" s="13"/>
    </row>
    <row r="191" spans="1:3" ht="13.5" customHeight="1">
      <c r="A191" s="13"/>
      <c r="B191" s="13"/>
      <c r="C191" s="13"/>
    </row>
    <row r="192" spans="1:3" ht="13.5" customHeight="1">
      <c r="A192" s="13"/>
      <c r="B192" s="13"/>
      <c r="C192" s="13"/>
    </row>
    <row r="193" spans="1:3" ht="13.5" customHeight="1">
      <c r="A193" s="13"/>
      <c r="B193" s="13"/>
      <c r="C193" s="13"/>
    </row>
    <row r="194" spans="1:3" ht="13.5" customHeight="1">
      <c r="A194" s="13"/>
      <c r="B194" s="13"/>
      <c r="C194" s="13"/>
    </row>
    <row r="195" spans="1:3" ht="13.5" customHeight="1">
      <c r="A195" s="13"/>
      <c r="B195" s="13"/>
      <c r="C195" s="13"/>
    </row>
    <row r="196" spans="1:3" ht="13.5" customHeight="1">
      <c r="A196" s="13"/>
      <c r="B196" s="13"/>
      <c r="C196" s="13"/>
    </row>
    <row r="197" spans="1:3" ht="13.5" customHeight="1">
      <c r="A197" s="13"/>
      <c r="B197" s="13"/>
      <c r="C197" s="13"/>
    </row>
    <row r="198" spans="1:3" ht="13.5" customHeight="1">
      <c r="A198" s="13"/>
      <c r="B198" s="13"/>
      <c r="C198" s="13"/>
    </row>
    <row r="199" spans="1:3" ht="13.5" customHeight="1">
      <c r="A199" s="13"/>
      <c r="B199" s="13"/>
      <c r="C199" s="13"/>
    </row>
    <row r="200" spans="1:3" ht="13.5" customHeight="1">
      <c r="A200" s="13"/>
      <c r="B200" s="13"/>
      <c r="C200" s="13"/>
    </row>
    <row r="201" spans="1:3" ht="13.5" customHeight="1">
      <c r="A201" s="13"/>
      <c r="B201" s="13"/>
      <c r="C201" s="13"/>
    </row>
    <row r="202" spans="1:3" ht="13.5" customHeight="1">
      <c r="A202" s="13"/>
      <c r="B202" s="13"/>
      <c r="C202" s="13"/>
    </row>
    <row r="203" spans="1:3" ht="13.5" customHeight="1">
      <c r="A203" s="13"/>
      <c r="B203" s="13"/>
      <c r="C203" s="13"/>
    </row>
    <row r="204" spans="1:3" ht="13.5" customHeight="1">
      <c r="A204" s="13"/>
      <c r="B204" s="13"/>
      <c r="C204" s="13"/>
    </row>
    <row r="205" spans="1:3" ht="13.5" customHeight="1">
      <c r="A205" s="13"/>
      <c r="B205" s="13"/>
      <c r="C205" s="13"/>
    </row>
    <row r="206" spans="1:3" ht="13.5" customHeight="1">
      <c r="A206" s="13"/>
      <c r="B206" s="13"/>
      <c r="C206" s="13"/>
    </row>
    <row r="207" spans="1:3" ht="13.5" customHeight="1">
      <c r="A207" s="13"/>
      <c r="B207" s="13"/>
      <c r="C207" s="13"/>
    </row>
    <row r="208" spans="1:3" ht="13.5" customHeight="1">
      <c r="A208" s="13"/>
      <c r="B208" s="13"/>
      <c r="C208" s="13"/>
    </row>
    <row r="209" spans="1:3" ht="13.5" customHeight="1">
      <c r="A209" s="13"/>
      <c r="B209" s="13"/>
      <c r="C209" s="13"/>
    </row>
    <row r="210" spans="1:3" ht="13.5" customHeight="1">
      <c r="A210" s="13"/>
      <c r="B210" s="13"/>
      <c r="C210" s="13"/>
    </row>
    <row r="211" spans="1:3" ht="13.5" customHeight="1">
      <c r="A211" s="13"/>
      <c r="B211" s="13"/>
      <c r="C211" s="13"/>
    </row>
    <row r="212" spans="1:3" ht="13.5" customHeight="1">
      <c r="A212" s="13"/>
      <c r="B212" s="13"/>
      <c r="C212" s="13"/>
    </row>
    <row r="213" spans="1:3" ht="13.5" customHeight="1">
      <c r="A213" s="13"/>
      <c r="B213" s="13"/>
      <c r="C213" s="13"/>
    </row>
    <row r="214" spans="1:3" ht="13.5" customHeight="1">
      <c r="A214" s="13"/>
      <c r="B214" s="13"/>
      <c r="C214" s="13"/>
    </row>
    <row r="215" spans="1:3" ht="13.5" customHeight="1">
      <c r="A215" s="13"/>
      <c r="B215" s="13"/>
      <c r="C215" s="13"/>
    </row>
    <row r="216" spans="1:3" ht="13.5" customHeight="1">
      <c r="A216" s="13"/>
      <c r="B216" s="13"/>
      <c r="C216" s="13"/>
    </row>
    <row r="217" spans="1:3" ht="13.5" customHeight="1">
      <c r="A217" s="13"/>
      <c r="B217" s="13"/>
      <c r="C217" s="13"/>
    </row>
    <row r="218" spans="1:3" ht="13.5" customHeight="1">
      <c r="A218" s="13"/>
      <c r="B218" s="13"/>
      <c r="C218" s="13"/>
    </row>
    <row r="219" spans="1:3" ht="13.5" customHeight="1">
      <c r="A219" s="13"/>
      <c r="B219" s="13"/>
      <c r="C219" s="13"/>
    </row>
    <row r="220" spans="1:3" ht="13.5" customHeight="1">
      <c r="A220" s="13"/>
      <c r="B220" s="13"/>
      <c r="C220" s="13"/>
    </row>
    <row r="221" spans="1:3" ht="13.5" customHeight="1">
      <c r="A221" s="13"/>
      <c r="B221" s="13"/>
      <c r="C221" s="13"/>
    </row>
    <row r="222" spans="1:3" ht="13.5" customHeight="1">
      <c r="A222" s="13"/>
      <c r="B222" s="13"/>
      <c r="C222" s="13"/>
    </row>
    <row r="223" spans="1:3" ht="13.5" customHeight="1">
      <c r="A223" s="13"/>
      <c r="B223" s="13"/>
      <c r="C223" s="13"/>
    </row>
    <row r="224" spans="1:3" ht="13.5" customHeight="1">
      <c r="A224" s="13"/>
      <c r="B224" s="13"/>
      <c r="C224" s="13"/>
    </row>
    <row r="225" spans="1:3" ht="13.5" customHeight="1">
      <c r="A225" s="13"/>
      <c r="B225" s="13"/>
      <c r="C225" s="13"/>
    </row>
    <row r="226" spans="1:3" ht="13.5" customHeight="1">
      <c r="A226" s="13"/>
      <c r="B226" s="13"/>
      <c r="C226" s="13"/>
    </row>
    <row r="227" spans="1:3" ht="13.5" customHeight="1">
      <c r="A227" s="13"/>
      <c r="B227" s="13"/>
      <c r="C227" s="13"/>
    </row>
    <row r="228" spans="1:3" ht="13.5" customHeight="1">
      <c r="A228" s="13"/>
      <c r="B228" s="13"/>
      <c r="C228" s="13"/>
    </row>
    <row r="229" spans="1:3" ht="13.5" customHeight="1">
      <c r="A229" s="13"/>
      <c r="B229" s="13"/>
      <c r="C229" s="13"/>
    </row>
    <row r="230" spans="1:3" ht="13.5" customHeight="1">
      <c r="A230" s="13"/>
      <c r="B230" s="13"/>
      <c r="C230" s="13"/>
    </row>
    <row r="231" spans="1:3" ht="13.5" customHeight="1">
      <c r="A231" s="13"/>
      <c r="B231" s="13"/>
      <c r="C231" s="13"/>
    </row>
    <row r="232" spans="1:3" ht="13.5" customHeight="1">
      <c r="A232" s="13"/>
      <c r="B232" s="13"/>
      <c r="C232" s="13"/>
    </row>
    <row r="233" spans="1:3" ht="13.5" customHeight="1">
      <c r="A233" s="13"/>
      <c r="B233" s="13"/>
      <c r="C233" s="13"/>
    </row>
    <row r="234" spans="1:3" ht="13.5" customHeight="1">
      <c r="A234" s="13"/>
      <c r="B234" s="13"/>
      <c r="C234" s="13"/>
    </row>
    <row r="235" spans="1:3" ht="13.5" customHeight="1">
      <c r="A235" s="13"/>
      <c r="B235" s="13"/>
      <c r="C235" s="13"/>
    </row>
    <row r="236" spans="1:3" ht="13.5" customHeight="1">
      <c r="A236" s="13"/>
      <c r="B236" s="13"/>
      <c r="C236" s="13"/>
    </row>
    <row r="237" spans="1:3" ht="13.5" customHeight="1">
      <c r="A237" s="13"/>
      <c r="B237" s="13"/>
      <c r="C237" s="13"/>
    </row>
    <row r="238" spans="1:3" ht="13.5" customHeight="1">
      <c r="A238" s="13"/>
      <c r="B238" s="13"/>
      <c r="C238" s="13"/>
    </row>
    <row r="239" spans="1:3" ht="13.5" customHeight="1">
      <c r="A239" s="13"/>
      <c r="B239" s="13"/>
      <c r="C239" s="13"/>
    </row>
    <row r="240" spans="1:3" ht="13.5" customHeight="1">
      <c r="A240" s="13"/>
      <c r="B240" s="13"/>
      <c r="C240" s="13"/>
    </row>
    <row r="241" spans="1:3" ht="13.5" customHeight="1">
      <c r="A241" s="13"/>
      <c r="B241" s="13"/>
      <c r="C241" s="13"/>
    </row>
    <row r="242" spans="1:3" ht="13.5" customHeight="1">
      <c r="A242" s="13"/>
      <c r="B242" s="13"/>
      <c r="C242" s="13"/>
    </row>
    <row r="243" spans="1:3" ht="13.5" customHeight="1">
      <c r="A243" s="13"/>
      <c r="B243" s="13"/>
      <c r="C243" s="13"/>
    </row>
    <row r="244" spans="1:3" ht="13.5" customHeight="1">
      <c r="A244" s="13"/>
      <c r="B244" s="13"/>
      <c r="C244" s="13"/>
    </row>
    <row r="245" spans="1:3" ht="13.5" customHeight="1">
      <c r="A245" s="13"/>
      <c r="B245" s="13"/>
      <c r="C245" s="13"/>
    </row>
    <row r="246" spans="1:3" ht="13.5" customHeight="1">
      <c r="A246" s="13"/>
      <c r="B246" s="13"/>
      <c r="C246" s="13"/>
    </row>
    <row r="247" spans="1:3" ht="13.5" customHeight="1">
      <c r="A247" s="13"/>
      <c r="B247" s="13"/>
      <c r="C247" s="13"/>
    </row>
    <row r="248" spans="1:3" ht="13.5" customHeight="1">
      <c r="A248" s="13"/>
      <c r="B248" s="13"/>
      <c r="C248" s="13"/>
    </row>
    <row r="249" spans="1:3" ht="13.5" customHeight="1">
      <c r="A249" s="13"/>
      <c r="B249" s="13"/>
      <c r="C249" s="13"/>
    </row>
    <row r="250" spans="1:3" ht="13.5" customHeight="1">
      <c r="A250" s="13"/>
      <c r="B250" s="13"/>
      <c r="C250" s="13"/>
    </row>
    <row r="251" spans="1:3" ht="13.5" customHeight="1">
      <c r="A251" s="13"/>
      <c r="B251" s="13"/>
      <c r="C251" s="13"/>
    </row>
    <row r="252" spans="1:3" ht="13.5" customHeight="1">
      <c r="A252" s="13"/>
      <c r="B252" s="13"/>
      <c r="C252" s="13"/>
    </row>
    <row r="253" spans="1:3" ht="13.5" customHeight="1">
      <c r="A253" s="13"/>
      <c r="B253" s="13"/>
      <c r="C253" s="13"/>
    </row>
    <row r="254" spans="1:3" ht="13.5" customHeight="1">
      <c r="A254" s="13"/>
      <c r="B254" s="13"/>
      <c r="C254" s="13"/>
    </row>
    <row r="255" spans="1:3" ht="13.5" customHeight="1">
      <c r="A255" s="13"/>
      <c r="B255" s="13"/>
      <c r="C255" s="13"/>
    </row>
    <row r="256" spans="1:3" ht="13.5" customHeight="1">
      <c r="A256" s="13"/>
      <c r="B256" s="13"/>
      <c r="C256" s="13"/>
    </row>
    <row r="257" spans="1:3" ht="13.5" customHeight="1">
      <c r="A257" s="13"/>
      <c r="B257" s="13"/>
      <c r="C257" s="13"/>
    </row>
    <row r="258" spans="1:3" ht="13.5" customHeight="1">
      <c r="A258" s="13"/>
      <c r="B258" s="13"/>
      <c r="C258" s="13"/>
    </row>
    <row r="259" spans="1:3" ht="13.5" customHeight="1">
      <c r="A259" s="13"/>
      <c r="B259" s="13"/>
      <c r="C259" s="13"/>
    </row>
    <row r="260" spans="1:3" ht="13.5" customHeight="1">
      <c r="A260" s="13"/>
      <c r="B260" s="13"/>
      <c r="C260" s="13"/>
    </row>
    <row r="261" spans="1:3" ht="13.5" customHeight="1">
      <c r="A261" s="13"/>
      <c r="B261" s="13"/>
      <c r="C261" s="13"/>
    </row>
    <row r="262" spans="1:3" ht="13.5" customHeight="1">
      <c r="A262" s="13"/>
      <c r="B262" s="13"/>
      <c r="C262" s="13"/>
    </row>
    <row r="263" spans="1:3" ht="13.5" customHeight="1">
      <c r="A263" s="13"/>
      <c r="B263" s="13"/>
      <c r="C263" s="13"/>
    </row>
    <row r="264" spans="1:3" ht="13.5" customHeight="1">
      <c r="A264" s="13"/>
      <c r="B264" s="13"/>
      <c r="C264" s="13"/>
    </row>
    <row r="265" spans="1:3" ht="13.5" customHeight="1">
      <c r="A265" s="13"/>
      <c r="B265" s="13"/>
      <c r="C265" s="13"/>
    </row>
    <row r="266" spans="1:3" ht="13.5" customHeight="1">
      <c r="A266" s="13"/>
      <c r="B266" s="13"/>
      <c r="C266" s="13"/>
    </row>
    <row r="267" spans="1:3" ht="13.5" customHeight="1">
      <c r="A267" s="13"/>
      <c r="B267" s="13"/>
      <c r="C267" s="13"/>
    </row>
    <row r="268" spans="1:3" ht="13.5" customHeight="1">
      <c r="A268" s="13"/>
      <c r="B268" s="13"/>
      <c r="C268" s="13"/>
    </row>
    <row r="269" spans="1:3" ht="13.5" customHeight="1">
      <c r="A269" s="13"/>
      <c r="B269" s="13"/>
      <c r="C269" s="13"/>
    </row>
    <row r="270" spans="1:3" ht="13.5" customHeight="1">
      <c r="A270" s="13"/>
      <c r="B270" s="13"/>
      <c r="C270" s="13"/>
    </row>
    <row r="271" spans="1:3" ht="13.5" customHeight="1">
      <c r="A271" s="13"/>
      <c r="B271" s="13"/>
      <c r="C271" s="13"/>
    </row>
    <row r="272" spans="1:3" ht="13.5" customHeight="1">
      <c r="A272" s="13"/>
      <c r="B272" s="13"/>
      <c r="C272" s="13"/>
    </row>
    <row r="273" spans="1:3" ht="13.5" customHeight="1">
      <c r="A273" s="13"/>
      <c r="B273" s="13"/>
      <c r="C273" s="13"/>
    </row>
    <row r="274" spans="1:3" ht="13.5" customHeight="1">
      <c r="A274" s="13"/>
      <c r="B274" s="13"/>
      <c r="C274" s="13"/>
    </row>
    <row r="275" spans="1:3" ht="13.5" customHeight="1">
      <c r="A275" s="13"/>
      <c r="B275" s="13"/>
      <c r="C275" s="13"/>
    </row>
    <row r="276" spans="1:3" ht="13.5" customHeight="1">
      <c r="A276" s="13"/>
      <c r="B276" s="13"/>
      <c r="C276" s="13"/>
    </row>
    <row r="277" spans="1:3" ht="13.5" customHeight="1">
      <c r="A277" s="13"/>
      <c r="B277" s="13"/>
      <c r="C277" s="13"/>
    </row>
    <row r="278" spans="1:3" ht="13.5" customHeight="1">
      <c r="A278" s="13"/>
      <c r="B278" s="13"/>
      <c r="C278" s="13"/>
    </row>
    <row r="279" spans="1:3" ht="13.5" customHeight="1">
      <c r="A279" s="13"/>
      <c r="B279" s="13"/>
      <c r="C279" s="13"/>
    </row>
    <row r="280" spans="1:3" ht="13.5" customHeight="1">
      <c r="A280" s="13"/>
      <c r="B280" s="13"/>
      <c r="C280" s="13"/>
    </row>
    <row r="281" spans="1:3" ht="13.5" customHeight="1">
      <c r="A281" s="13"/>
      <c r="B281" s="13"/>
      <c r="C281" s="13"/>
    </row>
    <row r="282" spans="1:3" ht="13.5" customHeight="1">
      <c r="A282" s="13"/>
      <c r="B282" s="13"/>
      <c r="C282" s="13"/>
    </row>
    <row r="283" spans="1:3" ht="13.5" customHeight="1">
      <c r="A283" s="13"/>
      <c r="B283" s="13"/>
      <c r="C283" s="13"/>
    </row>
    <row r="284" spans="1:3" ht="13.5" customHeight="1">
      <c r="A284" s="13"/>
      <c r="B284" s="13"/>
      <c r="C284" s="13"/>
    </row>
    <row r="285" spans="1:3" ht="13.5" customHeight="1">
      <c r="A285" s="13"/>
      <c r="B285" s="13"/>
      <c r="C285" s="13"/>
    </row>
    <row r="286" spans="1:3" ht="13.5" customHeight="1">
      <c r="A286" s="13"/>
      <c r="B286" s="13"/>
      <c r="C286" s="13"/>
    </row>
    <row r="287" spans="1:3" ht="13.5" customHeight="1">
      <c r="A287" s="13"/>
      <c r="B287" s="13"/>
      <c r="C287" s="13"/>
    </row>
    <row r="288" spans="1:3" ht="13.5" customHeight="1">
      <c r="A288" s="13"/>
      <c r="B288" s="13"/>
      <c r="C288" s="13"/>
    </row>
    <row r="289" spans="1:3" ht="13.5" customHeight="1">
      <c r="A289" s="13"/>
      <c r="B289" s="13"/>
      <c r="C289" s="13"/>
    </row>
    <row r="290" spans="1:3" ht="13.5" customHeight="1">
      <c r="A290" s="13"/>
      <c r="B290" s="13"/>
      <c r="C290" s="13"/>
    </row>
    <row r="291" spans="1:3" ht="13.5" customHeight="1">
      <c r="A291" s="13"/>
      <c r="B291" s="13"/>
      <c r="C291" s="13"/>
    </row>
    <row r="292" spans="1:3" ht="13.5" customHeight="1">
      <c r="A292" s="13"/>
      <c r="B292" s="13"/>
      <c r="C292" s="13"/>
    </row>
    <row r="293" spans="1:3" ht="13.5" customHeight="1">
      <c r="A293" s="13"/>
      <c r="B293" s="13"/>
      <c r="C293" s="13"/>
    </row>
    <row r="294" spans="1:3" ht="13.5" customHeight="1">
      <c r="A294" s="13"/>
      <c r="B294" s="13"/>
      <c r="C294" s="13"/>
    </row>
    <row r="295" spans="1:3" ht="13.5" customHeight="1">
      <c r="A295" s="13"/>
      <c r="B295" s="13"/>
      <c r="C295" s="13"/>
    </row>
    <row r="296" spans="1:3" ht="13.5" customHeight="1">
      <c r="A296" s="13"/>
      <c r="B296" s="13"/>
      <c r="C296" s="13"/>
    </row>
    <row r="297" spans="1:3" ht="13.5" customHeight="1">
      <c r="A297" s="13"/>
      <c r="B297" s="13"/>
      <c r="C297" s="13"/>
    </row>
    <row r="298" spans="1:3" ht="13.5" customHeight="1">
      <c r="A298" s="13"/>
      <c r="B298" s="13"/>
      <c r="C298" s="13"/>
    </row>
    <row r="299" spans="1:3" ht="13.5" customHeight="1">
      <c r="A299" s="13"/>
      <c r="B299" s="13"/>
      <c r="C299" s="13"/>
    </row>
    <row r="300" spans="1:3" ht="13.5" customHeight="1">
      <c r="A300" s="13"/>
      <c r="B300" s="13"/>
      <c r="C300" s="13"/>
    </row>
    <row r="301" spans="1:3" ht="13.5" customHeight="1">
      <c r="A301" s="13"/>
      <c r="B301" s="13"/>
      <c r="C301" s="13"/>
    </row>
    <row r="302" spans="1:3" ht="13.5" customHeight="1">
      <c r="A302" s="13"/>
      <c r="B302" s="13"/>
      <c r="C302" s="13"/>
    </row>
    <row r="303" spans="1:3" ht="13.5" customHeight="1">
      <c r="A303" s="13"/>
      <c r="B303" s="13"/>
      <c r="C303" s="13"/>
    </row>
    <row r="304" spans="1:3" ht="13.5" customHeight="1">
      <c r="A304" s="13"/>
      <c r="B304" s="13"/>
      <c r="C304" s="13"/>
    </row>
    <row r="305" spans="1:3" ht="13.5" customHeight="1">
      <c r="A305" s="13"/>
      <c r="B305" s="13"/>
      <c r="C305" s="13"/>
    </row>
    <row r="306" spans="1:3" ht="13.5" customHeight="1">
      <c r="A306" s="13"/>
      <c r="B306" s="13"/>
      <c r="C306" s="13"/>
    </row>
    <row r="307" spans="1:3" ht="13.5" customHeight="1">
      <c r="A307" s="13"/>
      <c r="B307" s="13"/>
      <c r="C307" s="13"/>
    </row>
    <row r="308" spans="1:3" ht="13.5" customHeight="1">
      <c r="A308" s="13"/>
      <c r="B308" s="13"/>
      <c r="C308" s="13"/>
    </row>
    <row r="309" spans="1:3" ht="13.5" customHeight="1">
      <c r="A309" s="13"/>
      <c r="B309" s="13"/>
      <c r="C309" s="13"/>
    </row>
    <row r="310" spans="1:3" ht="13.5" customHeight="1">
      <c r="A310" s="13"/>
      <c r="B310" s="13"/>
      <c r="C310" s="13"/>
    </row>
    <row r="311" spans="1:3" ht="13.5" customHeight="1">
      <c r="A311" s="13"/>
      <c r="B311" s="13"/>
      <c r="C311" s="13"/>
    </row>
    <row r="312" spans="1:3" ht="13.5" customHeight="1">
      <c r="A312" s="13"/>
      <c r="B312" s="13"/>
      <c r="C312" s="13"/>
    </row>
    <row r="313" spans="1:3" ht="13.5" customHeight="1">
      <c r="A313" s="13"/>
      <c r="B313" s="13"/>
      <c r="C313" s="13"/>
    </row>
    <row r="314" spans="1:3" ht="13.5" customHeight="1">
      <c r="A314" s="13"/>
      <c r="B314" s="13"/>
      <c r="C314" s="13"/>
    </row>
    <row r="315" spans="1:3" ht="13.5" customHeight="1">
      <c r="A315" s="13"/>
      <c r="B315" s="13"/>
      <c r="C315" s="13"/>
    </row>
    <row r="316" spans="1:3" ht="13.5" customHeight="1">
      <c r="A316" s="13"/>
      <c r="B316" s="13"/>
      <c r="C316" s="13"/>
    </row>
    <row r="317" spans="1:3" ht="13.5" customHeight="1">
      <c r="A317" s="13"/>
      <c r="B317" s="13"/>
      <c r="C317" s="13"/>
    </row>
    <row r="318" spans="1:3" ht="13.5" customHeight="1">
      <c r="A318" s="13"/>
      <c r="B318" s="13"/>
      <c r="C318" s="13"/>
    </row>
    <row r="319" spans="1:3" ht="13.5" customHeight="1">
      <c r="A319" s="13"/>
      <c r="B319" s="13"/>
      <c r="C319" s="13"/>
    </row>
    <row r="320" spans="1:3" ht="13.5" customHeight="1">
      <c r="A320" s="13"/>
      <c r="B320" s="13"/>
      <c r="C320" s="13"/>
    </row>
    <row r="321" spans="1:3" ht="13.5" customHeight="1">
      <c r="A321" s="13"/>
      <c r="B321" s="13"/>
      <c r="C321" s="13"/>
    </row>
    <row r="322" spans="1:3" ht="13.5" customHeight="1">
      <c r="A322" s="13"/>
      <c r="B322" s="13"/>
      <c r="C322" s="13"/>
    </row>
    <row r="323" spans="1:3" ht="13.5" customHeight="1">
      <c r="A323" s="13"/>
      <c r="B323" s="13"/>
      <c r="C323" s="13"/>
    </row>
    <row r="324" spans="1:3" ht="13.5" customHeight="1">
      <c r="A324" s="13"/>
      <c r="B324" s="13"/>
      <c r="C324" s="13"/>
    </row>
    <row r="325" spans="1:3" ht="13.5" customHeight="1">
      <c r="A325" s="13"/>
      <c r="B325" s="13"/>
      <c r="C325" s="13"/>
    </row>
    <row r="326" spans="1:3" ht="13.5" customHeight="1">
      <c r="A326" s="13"/>
      <c r="B326" s="13"/>
      <c r="C326" s="13"/>
    </row>
    <row r="327" spans="1:3" ht="13.5" customHeight="1">
      <c r="A327" s="13"/>
      <c r="B327" s="13"/>
      <c r="C327" s="13"/>
    </row>
    <row r="328" spans="1:3" ht="13.5" customHeight="1">
      <c r="A328" s="13"/>
      <c r="B328" s="13"/>
      <c r="C328" s="13"/>
    </row>
    <row r="329" spans="1:3" ht="13.5" customHeight="1">
      <c r="A329" s="13"/>
      <c r="B329" s="13"/>
      <c r="C329" s="13"/>
    </row>
    <row r="330" spans="1:3" ht="13.5" customHeight="1">
      <c r="A330" s="13"/>
      <c r="B330" s="13"/>
      <c r="C330" s="13"/>
    </row>
    <row r="331" spans="1:3" ht="13.5" customHeight="1">
      <c r="A331" s="13"/>
      <c r="B331" s="13"/>
      <c r="C331" s="13"/>
    </row>
    <row r="332" spans="1:3" ht="13.5" customHeight="1">
      <c r="A332" s="13"/>
      <c r="B332" s="13"/>
      <c r="C332" s="13"/>
    </row>
    <row r="333" spans="1:3" ht="13.5" customHeight="1">
      <c r="A333" s="13"/>
      <c r="B333" s="13"/>
      <c r="C333" s="13"/>
    </row>
    <row r="334" spans="1:3" ht="13.5" customHeight="1">
      <c r="A334" s="13"/>
      <c r="B334" s="13"/>
      <c r="C334" s="13"/>
    </row>
    <row r="335" spans="1:3" ht="13.5" customHeight="1">
      <c r="A335" s="13"/>
      <c r="B335" s="13"/>
      <c r="C335" s="13"/>
    </row>
    <row r="336" spans="1:3" ht="13.5" customHeight="1">
      <c r="A336" s="13"/>
      <c r="B336" s="13"/>
      <c r="C336" s="13"/>
    </row>
    <row r="337" spans="1:3" ht="13.5" customHeight="1">
      <c r="A337" s="13"/>
      <c r="B337" s="13"/>
      <c r="C337" s="13"/>
    </row>
    <row r="338" spans="1:3" ht="13.5" customHeight="1">
      <c r="A338" s="13"/>
      <c r="B338" s="13"/>
      <c r="C338" s="13"/>
    </row>
    <row r="339" spans="1:3" ht="13.5" customHeight="1">
      <c r="A339" s="13"/>
      <c r="B339" s="13"/>
      <c r="C339" s="13"/>
    </row>
    <row r="340" spans="1:3" ht="13.5" customHeight="1">
      <c r="A340" s="13"/>
      <c r="B340" s="13"/>
      <c r="C340" s="13"/>
    </row>
    <row r="341" spans="1:3" ht="13.5" customHeight="1">
      <c r="A341" s="13"/>
      <c r="B341" s="13"/>
      <c r="C341" s="13"/>
    </row>
    <row r="342" spans="1:3" ht="13.5" customHeight="1">
      <c r="A342" s="13"/>
      <c r="B342" s="13"/>
      <c r="C342" s="13"/>
    </row>
    <row r="343" spans="1:3" ht="13.5" customHeight="1">
      <c r="A343" s="13"/>
      <c r="B343" s="13"/>
      <c r="C343" s="13"/>
    </row>
    <row r="344" spans="1:3" ht="13.5" customHeight="1">
      <c r="A344" s="13"/>
      <c r="B344" s="13"/>
      <c r="C344" s="13"/>
    </row>
    <row r="345" spans="1:3" ht="13.5" customHeight="1">
      <c r="A345" s="13"/>
      <c r="B345" s="13"/>
      <c r="C345" s="13"/>
    </row>
    <row r="346" spans="1:3" ht="13.5" customHeight="1">
      <c r="A346" s="13"/>
      <c r="B346" s="13"/>
      <c r="C346" s="13"/>
    </row>
    <row r="347" spans="1:3" ht="13.5" customHeight="1">
      <c r="A347" s="13"/>
      <c r="B347" s="13"/>
      <c r="C347" s="13"/>
    </row>
    <row r="348" spans="1:3" ht="13.5" customHeight="1">
      <c r="A348" s="13"/>
      <c r="B348" s="13"/>
      <c r="C348" s="13"/>
    </row>
    <row r="349" spans="1:3" ht="13.5" customHeight="1">
      <c r="A349" s="13"/>
      <c r="B349" s="13"/>
      <c r="C349" s="13"/>
    </row>
    <row r="350" spans="1:3" ht="13.5" customHeight="1">
      <c r="A350" s="13"/>
      <c r="B350" s="13"/>
      <c r="C350" s="13"/>
    </row>
    <row r="351" spans="1:3" ht="13.5" customHeight="1">
      <c r="A351" s="13"/>
      <c r="B351" s="13"/>
      <c r="C351" s="13"/>
    </row>
    <row r="352" spans="1:3" ht="13.5" customHeight="1">
      <c r="A352" s="13"/>
      <c r="B352" s="13"/>
      <c r="C352" s="13"/>
    </row>
    <row r="353" spans="1:3" ht="13.5" customHeight="1">
      <c r="A353" s="13"/>
      <c r="B353" s="13"/>
      <c r="C353" s="13"/>
    </row>
    <row r="354" spans="1:3" ht="13.5" customHeight="1">
      <c r="A354" s="13"/>
      <c r="B354" s="13"/>
      <c r="C354" s="13"/>
    </row>
    <row r="355" spans="1:3" ht="13.5" customHeight="1">
      <c r="A355" s="13"/>
      <c r="B355" s="13"/>
      <c r="C355" s="13"/>
    </row>
    <row r="356" spans="1:3" ht="13.5" customHeight="1">
      <c r="A356" s="13"/>
      <c r="B356" s="13"/>
      <c r="C356" s="13"/>
    </row>
    <row r="357" spans="1:3" ht="13.5" customHeight="1">
      <c r="A357" s="13"/>
      <c r="B357" s="13"/>
      <c r="C357" s="13"/>
    </row>
    <row r="358" spans="1:3" ht="13.5" customHeight="1">
      <c r="A358" s="13"/>
      <c r="B358" s="13"/>
      <c r="C358" s="13"/>
    </row>
    <row r="359" spans="1:3" ht="13.5" customHeight="1">
      <c r="A359" s="13"/>
      <c r="B359" s="13"/>
      <c r="C359" s="13"/>
    </row>
    <row r="360" spans="1:3" ht="13.5" customHeight="1">
      <c r="A360" s="13"/>
      <c r="B360" s="13"/>
      <c r="C360" s="13"/>
    </row>
    <row r="361" spans="1:3" ht="13.5" customHeight="1">
      <c r="A361" s="13"/>
      <c r="B361" s="13"/>
      <c r="C361" s="13"/>
    </row>
    <row r="362" spans="1:3" ht="13.5" customHeight="1">
      <c r="A362" s="13"/>
      <c r="B362" s="13"/>
      <c r="C362" s="13"/>
    </row>
    <row r="363" spans="1:3" ht="13.5" customHeight="1">
      <c r="A363" s="13"/>
      <c r="B363" s="13"/>
      <c r="C363" s="13"/>
    </row>
    <row r="364" spans="1:3" ht="13.5" customHeight="1">
      <c r="A364" s="13"/>
      <c r="B364" s="13"/>
      <c r="C364" s="13"/>
    </row>
    <row r="365" spans="1:3" ht="13.5" customHeight="1">
      <c r="A365" s="13"/>
      <c r="B365" s="13"/>
      <c r="C365" s="13"/>
    </row>
    <row r="366" spans="1:3" ht="13.5" customHeight="1">
      <c r="A366" s="13"/>
      <c r="B366" s="13"/>
      <c r="C366" s="13"/>
    </row>
    <row r="367" spans="1:3" ht="13.5" customHeight="1">
      <c r="A367" s="13"/>
      <c r="B367" s="13"/>
      <c r="C367" s="13"/>
    </row>
    <row r="368" spans="1:3" ht="13.5" customHeight="1">
      <c r="A368" s="13"/>
      <c r="B368" s="13"/>
      <c r="C368" s="13"/>
    </row>
    <row r="369" spans="1:3" ht="13.5" customHeight="1">
      <c r="A369" s="13"/>
      <c r="B369" s="13"/>
      <c r="C369" s="13"/>
    </row>
    <row r="370" spans="1:3" ht="13.5" customHeight="1">
      <c r="A370" s="13"/>
      <c r="B370" s="13"/>
      <c r="C370" s="13"/>
    </row>
    <row r="371" spans="1:3" ht="13.5" customHeight="1">
      <c r="A371" s="13"/>
      <c r="B371" s="13"/>
      <c r="C371" s="13"/>
    </row>
    <row r="372" spans="1:3" ht="13.5" customHeight="1">
      <c r="A372" s="13"/>
      <c r="B372" s="13"/>
      <c r="C372" s="13"/>
    </row>
    <row r="373" spans="1:3" ht="13.5" customHeight="1">
      <c r="A373" s="13"/>
      <c r="B373" s="13"/>
      <c r="C373" s="13"/>
    </row>
    <row r="374" spans="1:3" ht="13.5" customHeight="1">
      <c r="A374" s="13"/>
      <c r="B374" s="13"/>
      <c r="C374" s="13"/>
    </row>
    <row r="375" spans="1:3" ht="13.5" customHeight="1">
      <c r="A375" s="13"/>
      <c r="B375" s="13"/>
      <c r="C375" s="13"/>
    </row>
    <row r="376" spans="1:3" ht="13.5" customHeight="1">
      <c r="A376" s="13"/>
      <c r="B376" s="13"/>
      <c r="C376" s="13"/>
    </row>
    <row r="377" spans="1:3" ht="13.5" customHeight="1">
      <c r="A377" s="13"/>
      <c r="B377" s="13"/>
      <c r="C377" s="13"/>
    </row>
    <row r="378" spans="1:3" ht="13.5" customHeight="1">
      <c r="A378" s="13"/>
      <c r="B378" s="13"/>
      <c r="C378" s="13"/>
    </row>
    <row r="379" spans="1:3" ht="13.5" customHeight="1">
      <c r="A379" s="13"/>
      <c r="B379" s="13"/>
      <c r="C379" s="13"/>
    </row>
    <row r="380" spans="1:3" ht="13.5" customHeight="1">
      <c r="A380" s="13"/>
      <c r="B380" s="13"/>
      <c r="C380" s="13"/>
    </row>
    <row r="381" spans="1:3" ht="13.5" customHeight="1">
      <c r="A381" s="13"/>
      <c r="B381" s="13"/>
      <c r="C381" s="13"/>
    </row>
    <row r="382" spans="1:3" ht="13.5" customHeight="1">
      <c r="A382" s="13"/>
      <c r="B382" s="13"/>
      <c r="C382" s="13"/>
    </row>
    <row r="383" spans="1:3" ht="13.5" customHeight="1">
      <c r="A383" s="13"/>
      <c r="B383" s="13"/>
      <c r="C383" s="13"/>
    </row>
    <row r="384" spans="1:3" ht="13.5" customHeight="1">
      <c r="A384" s="13"/>
      <c r="B384" s="13"/>
      <c r="C384" s="13"/>
    </row>
    <row r="385" spans="1:3" ht="13.5" customHeight="1">
      <c r="A385" s="13"/>
      <c r="B385" s="13"/>
      <c r="C385" s="13"/>
    </row>
    <row r="386" spans="1:3" ht="13.5" customHeight="1">
      <c r="A386" s="13"/>
      <c r="B386" s="13"/>
      <c r="C386" s="13"/>
    </row>
    <row r="387" spans="1:3" ht="13.5" customHeight="1">
      <c r="A387" s="13"/>
      <c r="B387" s="13"/>
      <c r="C387" s="13"/>
    </row>
    <row r="388" spans="1:3" ht="13.5" customHeight="1">
      <c r="A388" s="13"/>
      <c r="B388" s="13"/>
      <c r="C388" s="13"/>
    </row>
    <row r="389" spans="1:3" ht="13.5" customHeight="1">
      <c r="A389" s="13"/>
      <c r="B389" s="13"/>
      <c r="C389" s="13"/>
    </row>
    <row r="390" spans="1:3" ht="13.5" customHeight="1">
      <c r="A390" s="13"/>
      <c r="B390" s="13"/>
      <c r="C390" s="13"/>
    </row>
  </sheetData>
  <printOptions horizontalCentered="1"/>
  <pageMargins left="1" right="1" top="0.5" bottom="0.5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368"/>
  <sheetViews>
    <sheetView showGridLines="0" zoomScale="75" zoomScaleNormal="75" workbookViewId="0" topLeftCell="A1">
      <selection activeCell="A25" sqref="A25"/>
    </sheetView>
  </sheetViews>
  <sheetFormatPr defaultColWidth="9.140625" defaultRowHeight="13.5" customHeight="1"/>
  <cols>
    <col min="1" max="1" width="2.28125" style="15" customWidth="1"/>
    <col min="2" max="2" width="2.8515625" style="15" customWidth="1"/>
    <col min="3" max="3" width="53.7109375" style="15" customWidth="1"/>
    <col min="4" max="4" width="12.00390625" style="11" customWidth="1"/>
    <col min="5" max="5" width="3.8515625" style="18" customWidth="1"/>
    <col min="6" max="6" width="11.28125" style="11" customWidth="1"/>
    <col min="7" max="7" width="2.7109375" style="1" customWidth="1"/>
    <col min="8" max="8" width="10.421875" style="1" hidden="1" customWidth="1"/>
    <col min="9" max="9" width="2.421875" style="1" hidden="1" customWidth="1"/>
    <col min="10" max="10" width="10.8515625" style="1" hidden="1" customWidth="1"/>
    <col min="11" max="11" width="11.140625" style="1" customWidth="1"/>
    <col min="12" max="12" width="0" style="1" hidden="1" customWidth="1"/>
    <col min="13" max="13" width="2.8515625" style="1" customWidth="1"/>
    <col min="14" max="14" width="11.140625" style="1" customWidth="1"/>
    <col min="15" max="16384" width="9.140625" style="1" customWidth="1"/>
  </cols>
  <sheetData>
    <row r="4" spans="1:6" s="54" customFormat="1" ht="18.75" customHeight="1">
      <c r="A4" s="8" t="s">
        <v>59</v>
      </c>
      <c r="B4" s="51"/>
      <c r="C4" s="52"/>
      <c r="D4" s="53"/>
      <c r="E4" s="53"/>
      <c r="F4" s="53"/>
    </row>
    <row r="5" spans="1:6" s="54" customFormat="1" ht="18.75" customHeight="1">
      <c r="A5" s="8" t="s">
        <v>56</v>
      </c>
      <c r="B5" s="51"/>
      <c r="C5" s="52"/>
      <c r="D5" s="53"/>
      <c r="E5" s="53"/>
      <c r="F5" s="53"/>
    </row>
    <row r="6" spans="1:10" s="2" customFormat="1" ht="13.5" customHeight="1" thickBot="1">
      <c r="A6" s="47" t="s">
        <v>9</v>
      </c>
      <c r="B6" s="48"/>
      <c r="C6" s="48"/>
      <c r="D6" s="49"/>
      <c r="E6" s="49"/>
      <c r="F6" s="49"/>
      <c r="G6" s="58"/>
      <c r="H6" s="58"/>
      <c r="I6" s="58"/>
      <c r="J6" s="58"/>
    </row>
    <row r="7" spans="1:14" ht="13.5" customHeight="1">
      <c r="A7" s="13"/>
      <c r="B7" s="13"/>
      <c r="C7" s="13"/>
      <c r="D7" s="89" t="s">
        <v>28</v>
      </c>
      <c r="E7" s="89"/>
      <c r="F7" s="89"/>
      <c r="H7" s="87" t="s">
        <v>32</v>
      </c>
      <c r="I7" s="87"/>
      <c r="J7" s="87"/>
      <c r="K7" s="88" t="s">
        <v>32</v>
      </c>
      <c r="L7" s="88"/>
      <c r="M7" s="88"/>
      <c r="N7" s="88"/>
    </row>
    <row r="8" spans="1:14" ht="13.5" customHeight="1">
      <c r="A8" s="13"/>
      <c r="B8" s="13"/>
      <c r="C8" s="13"/>
      <c r="D8" s="56">
        <v>38135</v>
      </c>
      <c r="E8" s="57"/>
      <c r="F8" s="56">
        <v>37771</v>
      </c>
      <c r="H8" s="56">
        <v>37862</v>
      </c>
      <c r="I8" s="57"/>
      <c r="J8" s="56">
        <v>37498</v>
      </c>
      <c r="K8" s="56">
        <v>38135</v>
      </c>
      <c r="L8" s="57"/>
      <c r="M8" s="57"/>
      <c r="N8" s="56">
        <v>37771</v>
      </c>
    </row>
    <row r="9" spans="1:14" ht="13.5" customHeight="1">
      <c r="A9" s="13"/>
      <c r="B9" s="13"/>
      <c r="C9" s="13"/>
      <c r="D9" s="87" t="s">
        <v>33</v>
      </c>
      <c r="E9" s="87"/>
      <c r="F9" s="87"/>
      <c r="H9" s="87" t="s">
        <v>33</v>
      </c>
      <c r="I9" s="87"/>
      <c r="J9" s="87"/>
      <c r="K9" s="87" t="s">
        <v>33</v>
      </c>
      <c r="L9" s="87"/>
      <c r="M9" s="87"/>
      <c r="N9" s="87"/>
    </row>
    <row r="10" spans="1:15" ht="13.5" customHeight="1">
      <c r="A10" s="13" t="s">
        <v>10</v>
      </c>
      <c r="B10" s="13"/>
      <c r="C10" s="14"/>
      <c r="D10" s="40">
        <f>K10-9478</f>
        <v>13338</v>
      </c>
      <c r="E10" s="41"/>
      <c r="F10" s="40">
        <f>N10-6072</f>
        <v>7173</v>
      </c>
      <c r="H10" s="40">
        <v>21279</v>
      </c>
      <c r="I10" s="41"/>
      <c r="J10" s="40">
        <v>18334</v>
      </c>
      <c r="K10" s="40">
        <v>22816</v>
      </c>
      <c r="L10" s="40">
        <v>6072</v>
      </c>
      <c r="M10" s="40"/>
      <c r="N10" s="40">
        <v>13245</v>
      </c>
      <c r="O10" s="19"/>
    </row>
    <row r="11" spans="1:15" ht="13.5" customHeight="1">
      <c r="A11" s="13"/>
      <c r="B11" s="13"/>
      <c r="C11" s="42"/>
      <c r="D11" s="40"/>
      <c r="E11" s="43"/>
      <c r="F11" s="40"/>
      <c r="H11" s="40"/>
      <c r="I11" s="43"/>
      <c r="J11" s="40"/>
      <c r="K11" s="40"/>
      <c r="L11" s="40"/>
      <c r="M11" s="40"/>
      <c r="N11" s="40"/>
      <c r="O11" s="19"/>
    </row>
    <row r="12" spans="1:15" ht="13.5" customHeight="1">
      <c r="A12" s="21" t="s">
        <v>11</v>
      </c>
      <c r="B12" s="21"/>
      <c r="C12" s="21"/>
      <c r="D12" s="22">
        <f>K12-8075</f>
        <v>9387</v>
      </c>
      <c r="E12" s="23"/>
      <c r="F12" s="22">
        <f>N12-4294</f>
        <v>5317</v>
      </c>
      <c r="G12" s="73"/>
      <c r="H12" s="22">
        <v>15613</v>
      </c>
      <c r="I12" s="23"/>
      <c r="J12" s="22">
        <v>14695</v>
      </c>
      <c r="K12" s="22">
        <v>17462</v>
      </c>
      <c r="L12" s="22">
        <v>4294</v>
      </c>
      <c r="M12" s="22"/>
      <c r="N12" s="22">
        <f>10317-706</f>
        <v>9611</v>
      </c>
      <c r="O12" s="4"/>
    </row>
    <row r="13" spans="1:15" ht="16.5" customHeight="1">
      <c r="A13" s="34"/>
      <c r="B13" s="34"/>
      <c r="C13" s="34"/>
      <c r="D13" s="35">
        <f>D10-D12</f>
        <v>3951</v>
      </c>
      <c r="E13" s="36"/>
      <c r="F13" s="22">
        <f>F10-F12</f>
        <v>1856</v>
      </c>
      <c r="G13" s="73"/>
      <c r="H13" s="35">
        <f>H10-H12</f>
        <v>5666</v>
      </c>
      <c r="I13" s="36"/>
      <c r="J13" s="22">
        <f>J10-J12</f>
        <v>3639</v>
      </c>
      <c r="K13" s="22">
        <f>K10-K12</f>
        <v>5354</v>
      </c>
      <c r="L13" s="22">
        <f>L10-L12</f>
        <v>1778</v>
      </c>
      <c r="M13" s="22"/>
      <c r="N13" s="22">
        <f>N10-N12</f>
        <v>3634</v>
      </c>
      <c r="O13" s="4"/>
    </row>
    <row r="14" spans="1:15" ht="13.5" customHeight="1">
      <c r="A14" s="13"/>
      <c r="B14" s="13"/>
      <c r="C14" s="3"/>
      <c r="G14" s="73"/>
      <c r="H14" s="11"/>
      <c r="I14" s="18"/>
      <c r="J14" s="11"/>
      <c r="K14" s="11"/>
      <c r="L14" s="11"/>
      <c r="M14" s="11"/>
      <c r="N14" s="11"/>
      <c r="O14" s="4"/>
    </row>
    <row r="15" spans="1:15" ht="13.5" customHeight="1">
      <c r="A15" s="13" t="s">
        <v>12</v>
      </c>
      <c r="B15" s="13"/>
      <c r="C15" s="13"/>
      <c r="G15" s="73"/>
      <c r="H15" s="11"/>
      <c r="I15" s="18"/>
      <c r="J15" s="11"/>
      <c r="K15" s="11"/>
      <c r="L15" s="11"/>
      <c r="M15" s="11"/>
      <c r="N15" s="11"/>
      <c r="O15" s="4"/>
    </row>
    <row r="16" spans="1:15" ht="13.5" customHeight="1">
      <c r="A16" s="13"/>
      <c r="B16" s="13" t="s">
        <v>13</v>
      </c>
      <c r="C16" s="3"/>
      <c r="D16" s="11">
        <f>K16-1322</f>
        <v>2156</v>
      </c>
      <c r="F16" s="4">
        <f>N16-1057</f>
        <v>1131</v>
      </c>
      <c r="G16" s="73"/>
      <c r="H16" s="11">
        <f>3347</f>
        <v>3347</v>
      </c>
      <c r="I16" s="18"/>
      <c r="J16" s="4">
        <f>16843-14695-30</f>
        <v>2118</v>
      </c>
      <c r="K16" s="4">
        <f>1368+1748+385-53-54-60+45+99</f>
        <v>3478</v>
      </c>
      <c r="L16" s="4"/>
      <c r="M16" s="4"/>
      <c r="N16" s="4">
        <f>817+776+209+395-9</f>
        <v>2188</v>
      </c>
      <c r="O16" s="4"/>
    </row>
    <row r="17" spans="1:15" ht="13.5" customHeight="1" hidden="1">
      <c r="A17" s="13"/>
      <c r="B17" s="13" t="s">
        <v>68</v>
      </c>
      <c r="C17" s="3"/>
      <c r="D17" s="11">
        <v>0</v>
      </c>
      <c r="F17" s="4">
        <v>0</v>
      </c>
      <c r="G17" s="73"/>
      <c r="H17" s="11"/>
      <c r="I17" s="18"/>
      <c r="J17" s="4"/>
      <c r="K17" s="4">
        <v>0</v>
      </c>
      <c r="L17" s="4">
        <v>0</v>
      </c>
      <c r="M17" s="4"/>
      <c r="N17" s="4">
        <v>0</v>
      </c>
      <c r="O17" s="4"/>
    </row>
    <row r="18" spans="1:15" ht="13.5" customHeight="1">
      <c r="A18" s="13"/>
      <c r="B18" s="13" t="s">
        <v>18</v>
      </c>
      <c r="C18" s="3"/>
      <c r="D18" s="11">
        <f>K18-888</f>
        <v>887</v>
      </c>
      <c r="F18" s="11">
        <f>N18-383</f>
        <v>323</v>
      </c>
      <c r="G18" s="73"/>
      <c r="H18" s="11">
        <v>1296</v>
      </c>
      <c r="I18" s="18"/>
      <c r="J18" s="11">
        <v>1075</v>
      </c>
      <c r="K18" s="11">
        <f>1715+60</f>
        <v>1775</v>
      </c>
      <c r="L18" s="11"/>
      <c r="M18" s="11"/>
      <c r="N18" s="11">
        <v>706</v>
      </c>
      <c r="O18" s="4"/>
    </row>
    <row r="19" spans="1:15" ht="13.5" customHeight="1">
      <c r="A19" s="13"/>
      <c r="B19" s="13" t="s">
        <v>40</v>
      </c>
      <c r="C19" s="13"/>
      <c r="D19" s="11">
        <f>K19-53</f>
        <v>83</v>
      </c>
      <c r="G19" s="73"/>
      <c r="H19" s="11">
        <v>29</v>
      </c>
      <c r="I19" s="18"/>
      <c r="J19" s="11">
        <v>0</v>
      </c>
      <c r="K19" s="11">
        <v>136</v>
      </c>
      <c r="L19" s="11">
        <v>0</v>
      </c>
      <c r="M19" s="11"/>
      <c r="N19" s="11">
        <v>0</v>
      </c>
      <c r="O19" s="4"/>
    </row>
    <row r="20" spans="1:15" ht="16.5" customHeight="1">
      <c r="A20" s="34"/>
      <c r="B20" s="34"/>
      <c r="C20" s="34"/>
      <c r="D20" s="35">
        <f>SUM(D16:D19)</f>
        <v>3126</v>
      </c>
      <c r="E20" s="36"/>
      <c r="F20" s="35">
        <f>SUM(F16:F19)</f>
        <v>1454</v>
      </c>
      <c r="G20" s="73"/>
      <c r="H20" s="35">
        <f>SUM(H16:H19)</f>
        <v>4672</v>
      </c>
      <c r="I20" s="36"/>
      <c r="J20" s="35">
        <f>SUM(J16:J19)</f>
        <v>3193</v>
      </c>
      <c r="K20" s="35">
        <f>SUM(K16:K19)</f>
        <v>5389</v>
      </c>
      <c r="L20" s="35">
        <f>SUM(L16:L19)</f>
        <v>0</v>
      </c>
      <c r="M20" s="35"/>
      <c r="N20" s="35">
        <f>SUM(N16:N19)</f>
        <v>2894</v>
      </c>
      <c r="O20" s="4"/>
    </row>
    <row r="21" spans="1:15" ht="16.5" customHeight="1">
      <c r="A21" s="34" t="s">
        <v>70</v>
      </c>
      <c r="B21" s="34"/>
      <c r="C21" s="34"/>
      <c r="D21" s="35">
        <f>SUM(D13-D20)</f>
        <v>825</v>
      </c>
      <c r="E21" s="36"/>
      <c r="F21" s="35">
        <f>SUM(F13-F20)</f>
        <v>402</v>
      </c>
      <c r="G21" s="73"/>
      <c r="H21" s="35">
        <f>SUM(H13-H20)</f>
        <v>994</v>
      </c>
      <c r="I21" s="36"/>
      <c r="J21" s="35">
        <f>SUM(J13-J20)</f>
        <v>446</v>
      </c>
      <c r="K21" s="35">
        <f>SUM(K13-K20)</f>
        <v>-35</v>
      </c>
      <c r="L21" s="35">
        <f>SUM(L13-L20)</f>
        <v>1778</v>
      </c>
      <c r="M21" s="35"/>
      <c r="N21" s="35">
        <f>SUM(N13-N20)</f>
        <v>740</v>
      </c>
      <c r="O21" s="4"/>
    </row>
    <row r="22" spans="1:15" ht="16.5" customHeight="1">
      <c r="A22" s="3"/>
      <c r="B22" s="3"/>
      <c r="C22" s="3"/>
      <c r="D22" s="4"/>
      <c r="E22" s="28"/>
      <c r="F22" s="4"/>
      <c r="G22" s="73"/>
      <c r="H22" s="4"/>
      <c r="I22" s="28"/>
      <c r="J22" s="4"/>
      <c r="K22" s="4"/>
      <c r="L22" s="4"/>
      <c r="M22" s="4"/>
      <c r="N22" s="4"/>
      <c r="O22" s="4"/>
    </row>
    <row r="23" spans="1:15" ht="16.5" customHeight="1">
      <c r="A23" s="3" t="s">
        <v>78</v>
      </c>
      <c r="B23" s="3"/>
      <c r="C23" s="3"/>
      <c r="D23" s="4">
        <v>-313</v>
      </c>
      <c r="E23" s="28"/>
      <c r="F23" s="4">
        <v>0</v>
      </c>
      <c r="G23" s="73"/>
      <c r="H23" s="4">
        <v>2567</v>
      </c>
      <c r="I23" s="28"/>
      <c r="J23" s="4">
        <v>0</v>
      </c>
      <c r="K23" s="4">
        <v>-313</v>
      </c>
      <c r="L23" s="4">
        <v>0</v>
      </c>
      <c r="M23" s="4"/>
      <c r="N23" s="4">
        <v>0</v>
      </c>
      <c r="O23" s="4"/>
    </row>
    <row r="24" spans="1:15" ht="16.5" customHeight="1">
      <c r="A24" s="3" t="s">
        <v>79</v>
      </c>
      <c r="B24" s="3"/>
      <c r="C24" s="3"/>
      <c r="D24" s="4">
        <v>0</v>
      </c>
      <c r="E24" s="28"/>
      <c r="F24" s="4">
        <v>0</v>
      </c>
      <c r="G24" s="73"/>
      <c r="H24" s="4"/>
      <c r="I24" s="28"/>
      <c r="J24" s="4"/>
      <c r="K24" s="4">
        <v>1200</v>
      </c>
      <c r="L24" s="4"/>
      <c r="M24" s="4"/>
      <c r="N24" s="4">
        <v>0</v>
      </c>
      <c r="O24" s="4"/>
    </row>
    <row r="25" spans="1:15" ht="16.5" customHeight="1">
      <c r="A25" s="3"/>
      <c r="B25" s="3"/>
      <c r="C25" s="3"/>
      <c r="D25" s="4"/>
      <c r="E25" s="28"/>
      <c r="F25" s="4"/>
      <c r="G25" s="73"/>
      <c r="H25" s="4"/>
      <c r="I25" s="28"/>
      <c r="J25" s="4"/>
      <c r="K25" s="4"/>
      <c r="L25" s="4"/>
      <c r="M25" s="4"/>
      <c r="N25" s="4"/>
      <c r="O25" s="4"/>
    </row>
    <row r="26" spans="1:15" ht="16.5" customHeight="1">
      <c r="A26" s="34" t="s">
        <v>67</v>
      </c>
      <c r="B26" s="34"/>
      <c r="C26" s="34"/>
      <c r="D26" s="35">
        <f>D21-D23</f>
        <v>1138</v>
      </c>
      <c r="E26" s="36"/>
      <c r="F26" s="35">
        <f>F21-F23</f>
        <v>402</v>
      </c>
      <c r="G26" s="73"/>
      <c r="H26" s="35">
        <f>H21-H23</f>
        <v>-1573</v>
      </c>
      <c r="I26" s="36"/>
      <c r="J26" s="35">
        <f>J21-J23</f>
        <v>446</v>
      </c>
      <c r="K26" s="35">
        <f>K21-K23-K24</f>
        <v>-922</v>
      </c>
      <c r="L26" s="35">
        <f>L21-L23</f>
        <v>1778</v>
      </c>
      <c r="M26" s="35"/>
      <c r="N26" s="35">
        <f>N21-N23</f>
        <v>740</v>
      </c>
      <c r="O26" s="4"/>
    </row>
    <row r="27" spans="1:15" ht="16.5" customHeight="1">
      <c r="A27" s="3"/>
      <c r="B27" s="3"/>
      <c r="C27" s="3"/>
      <c r="D27" s="4"/>
      <c r="E27" s="28"/>
      <c r="F27" s="4"/>
      <c r="G27" s="73"/>
      <c r="H27" s="4"/>
      <c r="I27" s="28"/>
      <c r="J27" s="4"/>
      <c r="K27" s="4"/>
      <c r="L27" s="4"/>
      <c r="M27" s="4"/>
      <c r="N27" s="4"/>
      <c r="O27" s="4"/>
    </row>
    <row r="28" spans="1:15" ht="16.5" customHeight="1">
      <c r="A28" s="3" t="s">
        <v>46</v>
      </c>
      <c r="B28" s="3"/>
      <c r="C28" s="3"/>
      <c r="D28" s="4">
        <v>0</v>
      </c>
      <c r="E28" s="28"/>
      <c r="F28" s="4">
        <f>N28-127</f>
        <v>151</v>
      </c>
      <c r="G28" s="73"/>
      <c r="H28" s="4">
        <f>429-100</f>
        <v>329</v>
      </c>
      <c r="I28" s="28"/>
      <c r="J28" s="4">
        <v>124</v>
      </c>
      <c r="K28" s="4">
        <v>0</v>
      </c>
      <c r="L28" s="4"/>
      <c r="M28" s="4"/>
      <c r="N28" s="4">
        <v>278</v>
      </c>
      <c r="O28" s="4"/>
    </row>
    <row r="29" spans="1:15" ht="16.5" customHeight="1">
      <c r="A29" s="3"/>
      <c r="B29" s="3"/>
      <c r="C29" s="3"/>
      <c r="D29" s="4"/>
      <c r="E29" s="28"/>
      <c r="F29" s="4"/>
      <c r="G29" s="73"/>
      <c r="H29" s="4"/>
      <c r="I29" s="28"/>
      <c r="J29" s="4"/>
      <c r="K29" s="4"/>
      <c r="L29" s="4"/>
      <c r="M29" s="4"/>
      <c r="N29" s="4"/>
      <c r="O29" s="4"/>
    </row>
    <row r="30" spans="1:15" ht="16.5" customHeight="1" thickBot="1">
      <c r="A30" s="34" t="s">
        <v>39</v>
      </c>
      <c r="B30" s="63"/>
      <c r="C30" s="63"/>
      <c r="D30" s="64">
        <f>D26-D28</f>
        <v>1138</v>
      </c>
      <c r="E30" s="65"/>
      <c r="F30" s="64">
        <f>F26-F28</f>
        <v>251</v>
      </c>
      <c r="G30" s="73"/>
      <c r="H30" s="64">
        <f>H26-H28</f>
        <v>-1902</v>
      </c>
      <c r="I30" s="65"/>
      <c r="J30" s="64">
        <f>J26-J28</f>
        <v>322</v>
      </c>
      <c r="K30" s="64">
        <f>K26-K28</f>
        <v>-922</v>
      </c>
      <c r="L30" s="64">
        <f>L26-L28</f>
        <v>1778</v>
      </c>
      <c r="M30" s="64"/>
      <c r="N30" s="64">
        <f>N26-N28</f>
        <v>462</v>
      </c>
      <c r="O30" s="4"/>
    </row>
    <row r="31" spans="1:15" ht="13.5" customHeight="1">
      <c r="A31" s="3"/>
      <c r="B31" s="3"/>
      <c r="C31" s="3"/>
      <c r="D31" s="4"/>
      <c r="E31" s="28"/>
      <c r="F31" s="4"/>
      <c r="G31" s="73"/>
      <c r="H31" s="4"/>
      <c r="I31" s="28"/>
      <c r="J31" s="4"/>
      <c r="K31" s="4"/>
      <c r="L31" s="4"/>
      <c r="M31" s="4"/>
      <c r="N31" s="4"/>
      <c r="O31" s="4"/>
    </row>
    <row r="32" spans="1:15" ht="13.5" customHeight="1">
      <c r="A32" s="21" t="s">
        <v>53</v>
      </c>
      <c r="B32" s="21"/>
      <c r="C32" s="21"/>
      <c r="D32" s="22">
        <v>-3139</v>
      </c>
      <c r="E32" s="23"/>
      <c r="F32" s="22">
        <f>948+211</f>
        <v>1159</v>
      </c>
      <c r="G32" s="73"/>
      <c r="H32" s="22">
        <v>948</v>
      </c>
      <c r="I32" s="23"/>
      <c r="J32" s="22">
        <v>380</v>
      </c>
      <c r="K32" s="22">
        <v>-1079</v>
      </c>
      <c r="L32" s="22">
        <v>948</v>
      </c>
      <c r="M32" s="22"/>
      <c r="N32" s="22">
        <v>948</v>
      </c>
      <c r="O32" s="4"/>
    </row>
    <row r="33" spans="1:15" ht="16.5" customHeight="1" thickBot="1">
      <c r="A33" s="29" t="s">
        <v>52</v>
      </c>
      <c r="B33" s="29"/>
      <c r="C33" s="29"/>
      <c r="D33" s="30">
        <f>D30+D32</f>
        <v>-2001</v>
      </c>
      <c r="E33" s="31"/>
      <c r="F33" s="30">
        <f>F30+F32</f>
        <v>1410</v>
      </c>
      <c r="G33" s="19"/>
      <c r="H33" s="30">
        <f>H30+H32</f>
        <v>-954</v>
      </c>
      <c r="I33" s="31"/>
      <c r="J33" s="30">
        <f>J30+J32</f>
        <v>702</v>
      </c>
      <c r="K33" s="30">
        <f>K30+K32</f>
        <v>-2001</v>
      </c>
      <c r="L33" s="30">
        <f>L30+L32</f>
        <v>2726</v>
      </c>
      <c r="M33" s="30"/>
      <c r="N33" s="30">
        <f>N30+N32</f>
        <v>1410</v>
      </c>
      <c r="O33" s="19"/>
    </row>
    <row r="34" spans="1:10" ht="13.5" customHeight="1" thickTop="1">
      <c r="A34" s="13"/>
      <c r="B34" s="13"/>
      <c r="C34" s="13"/>
      <c r="G34" s="73"/>
      <c r="H34" s="11"/>
      <c r="I34" s="18"/>
      <c r="J34" s="11"/>
    </row>
    <row r="35" spans="1:10" ht="13.5" customHeight="1">
      <c r="A35" s="13" t="s">
        <v>27</v>
      </c>
      <c r="B35" s="13"/>
      <c r="C35" s="13"/>
      <c r="G35" s="73"/>
      <c r="H35" s="11"/>
      <c r="I35" s="18"/>
      <c r="J35" s="11"/>
    </row>
    <row r="36" spans="1:14" ht="13.5" customHeight="1">
      <c r="A36" s="3"/>
      <c r="B36" s="3" t="s">
        <v>61</v>
      </c>
      <c r="C36" s="3"/>
      <c r="D36" s="44">
        <f>D30/15657</f>
        <v>0.07268314491920547</v>
      </c>
      <c r="E36" s="28"/>
      <c r="F36" s="44">
        <f>F30/8542</f>
        <v>0.02938421915242332</v>
      </c>
      <c r="G36" s="44"/>
      <c r="H36" s="44">
        <f>H30/8542</f>
        <v>-0.22266448138609224</v>
      </c>
      <c r="I36" s="44">
        <f>I30/8542</f>
        <v>0</v>
      </c>
      <c r="J36" s="44">
        <f>J30/8542</f>
        <v>0.03769608990868649</v>
      </c>
      <c r="K36" s="44">
        <f>D36-0.13</f>
        <v>-0.05731685508079454</v>
      </c>
      <c r="L36" s="44">
        <f>L30/8542</f>
        <v>0.20814797471318192</v>
      </c>
      <c r="M36" s="44"/>
      <c r="N36" s="44">
        <f>N30/8542</f>
        <v>0.05408569421681105</v>
      </c>
    </row>
    <row r="37" spans="1:14" ht="16.5" customHeight="1" thickBot="1">
      <c r="A37" s="3"/>
      <c r="B37" s="3" t="s">
        <v>62</v>
      </c>
      <c r="C37" s="3"/>
      <c r="D37" s="44">
        <v>0.06</v>
      </c>
      <c r="E37" s="28"/>
      <c r="F37" s="44">
        <f>F30/8542</f>
        <v>0.02938421915242332</v>
      </c>
      <c r="G37" s="19"/>
      <c r="H37" s="60">
        <v>-0.3</v>
      </c>
      <c r="I37" s="59"/>
      <c r="J37" s="60">
        <v>-0.1</v>
      </c>
      <c r="K37" s="84">
        <v>-0.06</v>
      </c>
      <c r="L37" s="79"/>
      <c r="M37" s="79"/>
      <c r="N37" s="85">
        <f>N30/8542</f>
        <v>0.05408569421681105</v>
      </c>
    </row>
    <row r="38" spans="1:7" ht="13.5" customHeight="1" thickTop="1">
      <c r="A38" s="5"/>
      <c r="B38" s="5"/>
      <c r="C38" s="5"/>
      <c r="D38" s="7"/>
      <c r="E38" s="6"/>
      <c r="F38" s="7"/>
      <c r="G38" s="73"/>
    </row>
    <row r="39" spans="1:7" ht="13.5" customHeight="1">
      <c r="A39" s="13"/>
      <c r="B39" s="13"/>
      <c r="C39" s="13"/>
      <c r="G39" s="73"/>
    </row>
    <row r="40" spans="1:7" ht="11.25" customHeight="1">
      <c r="A40" s="13"/>
      <c r="B40" s="13"/>
      <c r="C40" s="13"/>
      <c r="G40" s="73"/>
    </row>
    <row r="41" spans="1:3" ht="17.25" customHeight="1">
      <c r="A41" s="74"/>
      <c r="B41" s="13"/>
      <c r="C41" s="13"/>
    </row>
    <row r="42" spans="1:3" ht="13.5" customHeight="1">
      <c r="A42" s="13"/>
      <c r="B42" s="13"/>
      <c r="C42" s="13"/>
    </row>
    <row r="43" spans="1:3" ht="13.5" customHeight="1">
      <c r="A43" s="13"/>
      <c r="B43" s="13"/>
      <c r="C43" s="13"/>
    </row>
    <row r="44" spans="1:3" ht="13.5" customHeight="1">
      <c r="A44" s="13"/>
      <c r="B44" s="13"/>
      <c r="C44" s="13"/>
    </row>
    <row r="45" spans="1:3" ht="13.5" customHeight="1">
      <c r="A45" s="13"/>
      <c r="B45" s="13"/>
      <c r="C45" s="13"/>
    </row>
    <row r="46" spans="1:3" ht="13.5" customHeight="1">
      <c r="A46" s="13"/>
      <c r="B46" s="13"/>
      <c r="C46" s="13"/>
    </row>
    <row r="47" spans="1:3" ht="13.5" customHeight="1">
      <c r="A47" s="13"/>
      <c r="B47" s="13"/>
      <c r="C47" s="13"/>
    </row>
    <row r="48" spans="1:3" ht="13.5" customHeight="1">
      <c r="A48" s="13"/>
      <c r="B48" s="13"/>
      <c r="C48" s="13"/>
    </row>
    <row r="49" spans="1:3" ht="13.5" customHeight="1">
      <c r="A49" s="13"/>
      <c r="B49" s="13"/>
      <c r="C49" s="13"/>
    </row>
    <row r="50" spans="1:3" ht="13.5" customHeight="1">
      <c r="A50" s="13"/>
      <c r="B50" s="13"/>
      <c r="C50" s="13"/>
    </row>
    <row r="51" spans="1:3" ht="13.5" customHeight="1">
      <c r="A51" s="13"/>
      <c r="B51" s="13"/>
      <c r="C51" s="13"/>
    </row>
    <row r="52" spans="1:3" ht="13.5" customHeight="1">
      <c r="A52" s="13"/>
      <c r="B52" s="13"/>
      <c r="C52" s="13"/>
    </row>
    <row r="53" spans="1:3" ht="13.5" customHeight="1">
      <c r="A53" s="13"/>
      <c r="B53" s="13"/>
      <c r="C53" s="13"/>
    </row>
    <row r="54" spans="1:3" ht="13.5" customHeight="1">
      <c r="A54" s="13"/>
      <c r="B54" s="13"/>
      <c r="C54" s="13"/>
    </row>
    <row r="55" spans="1:3" ht="13.5" customHeight="1">
      <c r="A55" s="13"/>
      <c r="B55" s="13"/>
      <c r="C55" s="13"/>
    </row>
    <row r="56" spans="1:3" ht="13.5" customHeight="1">
      <c r="A56" s="13"/>
      <c r="B56" s="13"/>
      <c r="C56" s="13"/>
    </row>
    <row r="57" spans="1:3" ht="13.5" customHeight="1">
      <c r="A57" s="13"/>
      <c r="B57" s="13"/>
      <c r="C57" s="13"/>
    </row>
    <row r="58" spans="1:3" ht="13.5" customHeight="1">
      <c r="A58" s="13"/>
      <c r="B58" s="13"/>
      <c r="C58" s="13"/>
    </row>
    <row r="59" spans="1:3" ht="13.5" customHeight="1">
      <c r="A59" s="13"/>
      <c r="B59" s="13"/>
      <c r="C59" s="13"/>
    </row>
    <row r="60" spans="1:3" ht="13.5" customHeight="1">
      <c r="A60" s="39"/>
      <c r="B60" s="13"/>
      <c r="C60" s="13"/>
    </row>
    <row r="61" spans="1:3" ht="13.5" customHeight="1">
      <c r="A61" s="13"/>
      <c r="B61" s="13"/>
      <c r="C61" s="13"/>
    </row>
    <row r="62" spans="1:3" ht="13.5" customHeight="1">
      <c r="A62" s="39"/>
      <c r="B62" s="13"/>
      <c r="C62" s="13"/>
    </row>
    <row r="63" spans="2:3" ht="13.5" customHeight="1">
      <c r="B63" s="13"/>
      <c r="C63" s="13"/>
    </row>
    <row r="64" spans="1:3" ht="13.5" customHeight="1">
      <c r="A64" s="13"/>
      <c r="B64" s="13"/>
      <c r="C64" s="13"/>
    </row>
    <row r="65" spans="1:3" ht="13.5" customHeight="1">
      <c r="A65" s="13"/>
      <c r="B65" s="13"/>
      <c r="C65" s="13"/>
    </row>
    <row r="66" spans="1:3" ht="13.5" customHeight="1">
      <c r="A66" s="13"/>
      <c r="B66" s="13"/>
      <c r="C66" s="13"/>
    </row>
    <row r="67" spans="1:3" ht="13.5" customHeight="1">
      <c r="A67" s="13"/>
      <c r="B67" s="13"/>
      <c r="C67" s="13"/>
    </row>
    <row r="68" spans="1:3" ht="13.5" customHeight="1">
      <c r="A68" s="13"/>
      <c r="B68" s="13"/>
      <c r="C68" s="13"/>
    </row>
    <row r="69" spans="1:3" ht="13.5" customHeight="1">
      <c r="A69" s="13"/>
      <c r="B69" s="13"/>
      <c r="C69" s="13"/>
    </row>
    <row r="70" spans="1:3" ht="13.5" customHeight="1">
      <c r="A70" s="13"/>
      <c r="B70" s="13"/>
      <c r="C70" s="13"/>
    </row>
    <row r="71" spans="1:3" ht="13.5" customHeight="1">
      <c r="A71" s="13"/>
      <c r="B71" s="13"/>
      <c r="C71" s="13"/>
    </row>
    <row r="72" spans="1:3" ht="13.5" customHeight="1">
      <c r="A72" s="13"/>
      <c r="B72" s="13"/>
      <c r="C72" s="13"/>
    </row>
    <row r="73" spans="1:3" ht="13.5" customHeight="1">
      <c r="A73" s="13"/>
      <c r="B73" s="13"/>
      <c r="C73" s="13"/>
    </row>
    <row r="74" spans="1:3" ht="13.5" customHeight="1">
      <c r="A74" s="13"/>
      <c r="B74" s="13"/>
      <c r="C74" s="13"/>
    </row>
    <row r="75" spans="1:3" ht="13.5" customHeight="1">
      <c r="A75" s="13"/>
      <c r="B75" s="13"/>
      <c r="C75" s="13"/>
    </row>
    <row r="76" spans="1:3" ht="13.5" customHeight="1">
      <c r="A76" s="13"/>
      <c r="B76" s="13"/>
      <c r="C76" s="13"/>
    </row>
    <row r="77" spans="1:3" ht="13.5" customHeight="1">
      <c r="A77" s="13"/>
      <c r="B77" s="13"/>
      <c r="C77" s="13"/>
    </row>
    <row r="78" spans="1:3" ht="13.5" customHeight="1">
      <c r="A78" s="13"/>
      <c r="B78" s="13"/>
      <c r="C78" s="13"/>
    </row>
    <row r="79" spans="1:3" ht="13.5" customHeight="1">
      <c r="A79" s="13"/>
      <c r="B79" s="13"/>
      <c r="C79" s="13"/>
    </row>
    <row r="80" spans="1:3" ht="13.5" customHeight="1">
      <c r="A80" s="13"/>
      <c r="B80" s="13"/>
      <c r="C80" s="13"/>
    </row>
    <row r="81" spans="1:3" ht="13.5" customHeight="1">
      <c r="A81" s="13"/>
      <c r="B81" s="13"/>
      <c r="C81" s="13"/>
    </row>
    <row r="82" spans="1:3" ht="13.5" customHeight="1">
      <c r="A82" s="13"/>
      <c r="B82" s="13"/>
      <c r="C82" s="13"/>
    </row>
    <row r="83" spans="1:3" ht="13.5" customHeight="1">
      <c r="A83" s="13"/>
      <c r="B83" s="13"/>
      <c r="C83" s="13"/>
    </row>
    <row r="84" spans="1:3" ht="13.5" customHeight="1">
      <c r="A84" s="13"/>
      <c r="B84" s="13"/>
      <c r="C84" s="13"/>
    </row>
    <row r="85" spans="1:3" ht="13.5" customHeight="1">
      <c r="A85" s="13"/>
      <c r="B85" s="13"/>
      <c r="C85" s="13"/>
    </row>
    <row r="86" spans="1:3" ht="13.5" customHeight="1">
      <c r="A86" s="13"/>
      <c r="B86" s="13"/>
      <c r="C86" s="13"/>
    </row>
    <row r="87" spans="1:3" ht="13.5" customHeight="1">
      <c r="A87" s="13"/>
      <c r="B87" s="13"/>
      <c r="C87" s="13"/>
    </row>
    <row r="88" spans="1:3" ht="13.5" customHeight="1">
      <c r="A88" s="13"/>
      <c r="B88" s="13"/>
      <c r="C88" s="13"/>
    </row>
    <row r="89" spans="1:3" ht="13.5" customHeight="1">
      <c r="A89" s="13"/>
      <c r="B89" s="13"/>
      <c r="C89" s="13"/>
    </row>
    <row r="90" spans="1:3" ht="13.5" customHeight="1">
      <c r="A90" s="13"/>
      <c r="B90" s="13"/>
      <c r="C90" s="13"/>
    </row>
    <row r="91" spans="1:3" ht="13.5" customHeight="1">
      <c r="A91" s="13"/>
      <c r="B91" s="13"/>
      <c r="C91" s="13"/>
    </row>
    <row r="92" spans="1:3" ht="13.5" customHeight="1">
      <c r="A92" s="13"/>
      <c r="B92" s="13"/>
      <c r="C92" s="13"/>
    </row>
    <row r="93" spans="1:3" ht="13.5" customHeight="1">
      <c r="A93" s="13"/>
      <c r="B93" s="13"/>
      <c r="C93" s="13"/>
    </row>
    <row r="94" spans="1:3" ht="13.5" customHeight="1">
      <c r="A94" s="13"/>
      <c r="B94" s="13"/>
      <c r="C94" s="13"/>
    </row>
    <row r="95" spans="1:3" ht="13.5" customHeight="1">
      <c r="A95" s="13"/>
      <c r="B95" s="13"/>
      <c r="C95" s="13"/>
    </row>
    <row r="96" spans="1:3" ht="13.5" customHeight="1">
      <c r="A96" s="13"/>
      <c r="B96" s="13"/>
      <c r="C96" s="13"/>
    </row>
    <row r="97" spans="1:3" ht="13.5" customHeight="1">
      <c r="A97" s="13"/>
      <c r="B97" s="13"/>
      <c r="C97" s="13"/>
    </row>
    <row r="98" spans="1:3" ht="13.5" customHeight="1">
      <c r="A98" s="13"/>
      <c r="B98" s="13"/>
      <c r="C98" s="13"/>
    </row>
    <row r="99" spans="1:3" ht="13.5" customHeight="1">
      <c r="A99" s="13"/>
      <c r="B99" s="13"/>
      <c r="C99" s="13"/>
    </row>
    <row r="100" spans="1:3" ht="13.5" customHeight="1">
      <c r="A100" s="13"/>
      <c r="B100" s="13"/>
      <c r="C100" s="13"/>
    </row>
    <row r="101" spans="1:3" ht="13.5" customHeight="1">
      <c r="A101" s="13"/>
      <c r="B101" s="13"/>
      <c r="C101" s="13"/>
    </row>
    <row r="102" spans="1:3" ht="13.5" customHeight="1">
      <c r="A102" s="13"/>
      <c r="B102" s="13"/>
      <c r="C102" s="13"/>
    </row>
    <row r="103" spans="1:3" ht="13.5" customHeight="1">
      <c r="A103" s="13"/>
      <c r="B103" s="13"/>
      <c r="C103" s="13"/>
    </row>
    <row r="104" spans="1:3" ht="13.5" customHeight="1">
      <c r="A104" s="13"/>
      <c r="B104" s="13"/>
      <c r="C104" s="13"/>
    </row>
    <row r="105" spans="1:3" ht="13.5" customHeight="1">
      <c r="A105" s="13"/>
      <c r="B105" s="13"/>
      <c r="C105" s="13"/>
    </row>
    <row r="106" spans="1:3" ht="13.5" customHeight="1">
      <c r="A106" s="13"/>
      <c r="B106" s="13"/>
      <c r="C106" s="13"/>
    </row>
    <row r="107" spans="1:3" ht="13.5" customHeight="1">
      <c r="A107" s="13"/>
      <c r="B107" s="13"/>
      <c r="C107" s="13"/>
    </row>
    <row r="108" spans="1:3" ht="13.5" customHeight="1">
      <c r="A108" s="13"/>
      <c r="B108" s="13"/>
      <c r="C108" s="13"/>
    </row>
    <row r="109" spans="1:3" ht="13.5" customHeight="1">
      <c r="A109" s="13"/>
      <c r="B109" s="13"/>
      <c r="C109" s="13"/>
    </row>
    <row r="110" spans="1:3" ht="13.5" customHeight="1">
      <c r="A110" s="13"/>
      <c r="B110" s="13"/>
      <c r="C110" s="13"/>
    </row>
    <row r="111" spans="1:3" ht="13.5" customHeight="1">
      <c r="A111" s="13"/>
      <c r="B111" s="13"/>
      <c r="C111" s="13"/>
    </row>
    <row r="112" spans="1:3" ht="13.5" customHeight="1">
      <c r="A112" s="13"/>
      <c r="B112" s="13"/>
      <c r="C112" s="13"/>
    </row>
    <row r="113" spans="1:3" ht="13.5" customHeight="1">
      <c r="A113" s="13"/>
      <c r="B113" s="13"/>
      <c r="C113" s="13"/>
    </row>
    <row r="114" spans="1:3" ht="13.5" customHeight="1">
      <c r="A114" s="13"/>
      <c r="B114" s="13"/>
      <c r="C114" s="13"/>
    </row>
    <row r="115" spans="1:3" ht="13.5" customHeight="1">
      <c r="A115" s="13"/>
      <c r="B115" s="13"/>
      <c r="C115" s="13"/>
    </row>
    <row r="116" spans="1:3" ht="13.5" customHeight="1">
      <c r="A116" s="13"/>
      <c r="B116" s="13"/>
      <c r="C116" s="13"/>
    </row>
    <row r="117" spans="1:3" ht="13.5" customHeight="1">
      <c r="A117" s="13"/>
      <c r="B117" s="13"/>
      <c r="C117" s="13"/>
    </row>
    <row r="118" spans="1:3" ht="13.5" customHeight="1">
      <c r="A118" s="13"/>
      <c r="B118" s="13"/>
      <c r="C118" s="13"/>
    </row>
    <row r="119" spans="1:3" ht="13.5" customHeight="1">
      <c r="A119" s="13"/>
      <c r="B119" s="13"/>
      <c r="C119" s="13"/>
    </row>
    <row r="120" spans="1:3" ht="13.5" customHeight="1">
      <c r="A120" s="13"/>
      <c r="B120" s="13"/>
      <c r="C120" s="13"/>
    </row>
    <row r="121" spans="1:3" ht="13.5" customHeight="1">
      <c r="A121" s="13"/>
      <c r="B121" s="13"/>
      <c r="C121" s="13"/>
    </row>
    <row r="122" spans="1:3" ht="13.5" customHeight="1">
      <c r="A122" s="13"/>
      <c r="B122" s="13"/>
      <c r="C122" s="13"/>
    </row>
    <row r="123" spans="1:3" ht="13.5" customHeight="1">
      <c r="A123" s="13"/>
      <c r="B123" s="13"/>
      <c r="C123" s="13"/>
    </row>
    <row r="124" spans="1:3" ht="13.5" customHeight="1">
      <c r="A124" s="13"/>
      <c r="B124" s="13"/>
      <c r="C124" s="13"/>
    </row>
    <row r="125" spans="1:3" ht="13.5" customHeight="1">
      <c r="A125" s="13"/>
      <c r="B125" s="13"/>
      <c r="C125" s="13"/>
    </row>
    <row r="126" spans="1:3" ht="13.5" customHeight="1">
      <c r="A126" s="13"/>
      <c r="B126" s="13"/>
      <c r="C126" s="13"/>
    </row>
    <row r="127" spans="1:3" ht="13.5" customHeight="1">
      <c r="A127" s="13"/>
      <c r="B127" s="13"/>
      <c r="C127" s="13"/>
    </row>
    <row r="128" spans="1:3" ht="13.5" customHeight="1">
      <c r="A128" s="13"/>
      <c r="B128" s="13"/>
      <c r="C128" s="13"/>
    </row>
    <row r="129" spans="1:3" ht="13.5" customHeight="1">
      <c r="A129" s="13"/>
      <c r="B129" s="13"/>
      <c r="C129" s="13"/>
    </row>
    <row r="130" spans="1:3" ht="13.5" customHeight="1">
      <c r="A130" s="13"/>
      <c r="B130" s="13"/>
      <c r="C130" s="13"/>
    </row>
    <row r="131" spans="1:3" ht="13.5" customHeight="1">
      <c r="A131" s="13"/>
      <c r="B131" s="13"/>
      <c r="C131" s="13"/>
    </row>
    <row r="132" spans="1:3" ht="13.5" customHeight="1">
      <c r="A132" s="13"/>
      <c r="B132" s="13"/>
      <c r="C132" s="13"/>
    </row>
    <row r="133" spans="1:3" ht="13.5" customHeight="1">
      <c r="A133" s="13"/>
      <c r="B133" s="13"/>
      <c r="C133" s="13"/>
    </row>
    <row r="134" spans="1:3" ht="13.5" customHeight="1">
      <c r="A134" s="13"/>
      <c r="B134" s="13"/>
      <c r="C134" s="13"/>
    </row>
    <row r="135" spans="1:3" ht="13.5" customHeight="1">
      <c r="A135" s="13"/>
      <c r="B135" s="13"/>
      <c r="C135" s="13"/>
    </row>
    <row r="136" spans="1:3" ht="13.5" customHeight="1">
      <c r="A136" s="13"/>
      <c r="B136" s="13"/>
      <c r="C136" s="13"/>
    </row>
    <row r="137" spans="1:3" ht="13.5" customHeight="1">
      <c r="A137" s="13"/>
      <c r="B137" s="13"/>
      <c r="C137" s="13"/>
    </row>
    <row r="138" spans="1:3" ht="13.5" customHeight="1">
      <c r="A138" s="13"/>
      <c r="B138" s="13"/>
      <c r="C138" s="13"/>
    </row>
    <row r="139" spans="1:3" ht="13.5" customHeight="1">
      <c r="A139" s="13"/>
      <c r="B139" s="13"/>
      <c r="C139" s="13"/>
    </row>
    <row r="140" spans="1:3" ht="13.5" customHeight="1">
      <c r="A140" s="13"/>
      <c r="B140" s="13"/>
      <c r="C140" s="13"/>
    </row>
    <row r="141" spans="1:3" ht="13.5" customHeight="1">
      <c r="A141" s="13"/>
      <c r="B141" s="13"/>
      <c r="C141" s="13"/>
    </row>
    <row r="142" spans="1:3" ht="13.5" customHeight="1">
      <c r="A142" s="13"/>
      <c r="B142" s="13"/>
      <c r="C142" s="13"/>
    </row>
    <row r="143" spans="1:3" ht="13.5" customHeight="1">
      <c r="A143" s="13"/>
      <c r="B143" s="13"/>
      <c r="C143" s="13"/>
    </row>
    <row r="144" spans="1:3" ht="13.5" customHeight="1">
      <c r="A144" s="13"/>
      <c r="B144" s="13"/>
      <c r="C144" s="13"/>
    </row>
    <row r="145" spans="1:3" ht="13.5" customHeight="1">
      <c r="A145" s="13"/>
      <c r="B145" s="13"/>
      <c r="C145" s="13"/>
    </row>
    <row r="146" spans="1:3" ht="13.5" customHeight="1">
      <c r="A146" s="13"/>
      <c r="B146" s="13"/>
      <c r="C146" s="13"/>
    </row>
    <row r="147" spans="1:3" ht="13.5" customHeight="1">
      <c r="A147" s="13"/>
      <c r="B147" s="13"/>
      <c r="C147" s="13"/>
    </row>
    <row r="148" spans="1:3" ht="13.5" customHeight="1">
      <c r="A148" s="13"/>
      <c r="B148" s="13"/>
      <c r="C148" s="13"/>
    </row>
    <row r="149" spans="1:3" ht="13.5" customHeight="1">
      <c r="A149" s="13"/>
      <c r="B149" s="13"/>
      <c r="C149" s="13"/>
    </row>
    <row r="150" spans="1:3" ht="13.5" customHeight="1">
      <c r="A150" s="13"/>
      <c r="B150" s="13"/>
      <c r="C150" s="13"/>
    </row>
    <row r="151" spans="1:3" ht="13.5" customHeight="1">
      <c r="A151" s="13"/>
      <c r="B151" s="13"/>
      <c r="C151" s="13"/>
    </row>
    <row r="152" spans="1:3" ht="13.5" customHeight="1">
      <c r="A152" s="13"/>
      <c r="B152" s="13"/>
      <c r="C152" s="13"/>
    </row>
    <row r="153" spans="1:3" ht="13.5" customHeight="1">
      <c r="A153" s="13"/>
      <c r="B153" s="13"/>
      <c r="C153" s="13"/>
    </row>
    <row r="154" spans="1:3" ht="13.5" customHeight="1">
      <c r="A154" s="13"/>
      <c r="B154" s="13"/>
      <c r="C154" s="13"/>
    </row>
    <row r="155" spans="1:3" ht="13.5" customHeight="1">
      <c r="A155" s="13"/>
      <c r="B155" s="13"/>
      <c r="C155" s="13"/>
    </row>
    <row r="156" spans="1:3" ht="13.5" customHeight="1">
      <c r="A156" s="13"/>
      <c r="B156" s="13"/>
      <c r="C156" s="13"/>
    </row>
    <row r="157" spans="1:3" ht="13.5" customHeight="1">
      <c r="A157" s="13"/>
      <c r="B157" s="13"/>
      <c r="C157" s="13"/>
    </row>
    <row r="158" spans="1:3" ht="13.5" customHeight="1">
      <c r="A158" s="13"/>
      <c r="B158" s="13"/>
      <c r="C158" s="13"/>
    </row>
    <row r="159" spans="1:3" ht="13.5" customHeight="1">
      <c r="A159" s="13"/>
      <c r="B159" s="13"/>
      <c r="C159" s="13"/>
    </row>
    <row r="160" spans="1:3" ht="13.5" customHeight="1">
      <c r="A160" s="13"/>
      <c r="B160" s="13"/>
      <c r="C160" s="13"/>
    </row>
    <row r="161" spans="1:3" ht="13.5" customHeight="1">
      <c r="A161" s="13"/>
      <c r="B161" s="13"/>
      <c r="C161" s="13"/>
    </row>
    <row r="162" spans="1:3" ht="13.5" customHeight="1">
      <c r="A162" s="13"/>
      <c r="B162" s="13"/>
      <c r="C162" s="13"/>
    </row>
    <row r="163" spans="1:3" ht="13.5" customHeight="1">
      <c r="A163" s="13"/>
      <c r="B163" s="13"/>
      <c r="C163" s="13"/>
    </row>
    <row r="164" spans="1:3" ht="13.5" customHeight="1">
      <c r="A164" s="13"/>
      <c r="B164" s="13"/>
      <c r="C164" s="13"/>
    </row>
    <row r="165" spans="1:3" ht="13.5" customHeight="1">
      <c r="A165" s="13"/>
      <c r="B165" s="13"/>
      <c r="C165" s="13"/>
    </row>
    <row r="166" spans="1:3" ht="13.5" customHeight="1">
      <c r="A166" s="13"/>
      <c r="B166" s="13"/>
      <c r="C166" s="13"/>
    </row>
    <row r="167" spans="1:3" ht="13.5" customHeight="1">
      <c r="A167" s="13"/>
      <c r="B167" s="13"/>
      <c r="C167" s="13"/>
    </row>
    <row r="168" spans="1:3" ht="13.5" customHeight="1">
      <c r="A168" s="13"/>
      <c r="B168" s="13"/>
      <c r="C168" s="13"/>
    </row>
    <row r="169" spans="1:3" ht="13.5" customHeight="1">
      <c r="A169" s="13"/>
      <c r="B169" s="13"/>
      <c r="C169" s="13"/>
    </row>
    <row r="170" spans="1:3" ht="13.5" customHeight="1">
      <c r="A170" s="13"/>
      <c r="B170" s="13"/>
      <c r="C170" s="13"/>
    </row>
    <row r="171" spans="1:3" ht="13.5" customHeight="1">
      <c r="A171" s="13"/>
      <c r="B171" s="13"/>
      <c r="C171" s="13"/>
    </row>
    <row r="172" spans="1:3" ht="13.5" customHeight="1">
      <c r="A172" s="13"/>
      <c r="B172" s="13"/>
      <c r="C172" s="13"/>
    </row>
    <row r="173" spans="1:3" ht="13.5" customHeight="1">
      <c r="A173" s="13"/>
      <c r="B173" s="13"/>
      <c r="C173" s="13"/>
    </row>
    <row r="174" spans="1:3" ht="13.5" customHeight="1">
      <c r="A174" s="13"/>
      <c r="B174" s="13"/>
      <c r="C174" s="13"/>
    </row>
    <row r="175" spans="1:3" ht="13.5" customHeight="1">
      <c r="A175" s="13"/>
      <c r="B175" s="13"/>
      <c r="C175" s="13"/>
    </row>
    <row r="176" spans="1:3" ht="13.5" customHeight="1">
      <c r="A176" s="13"/>
      <c r="B176" s="13"/>
      <c r="C176" s="13"/>
    </row>
    <row r="177" spans="1:3" ht="13.5" customHeight="1">
      <c r="A177" s="13"/>
      <c r="B177" s="13"/>
      <c r="C177" s="13"/>
    </row>
    <row r="178" spans="1:3" ht="13.5" customHeight="1">
      <c r="A178" s="13"/>
      <c r="B178" s="13"/>
      <c r="C178" s="13"/>
    </row>
    <row r="179" spans="1:3" ht="13.5" customHeight="1">
      <c r="A179" s="13"/>
      <c r="B179" s="13"/>
      <c r="C179" s="13"/>
    </row>
    <row r="180" spans="1:3" ht="13.5" customHeight="1">
      <c r="A180" s="13"/>
      <c r="B180" s="13"/>
      <c r="C180" s="13"/>
    </row>
    <row r="181" spans="1:3" ht="13.5" customHeight="1">
      <c r="A181" s="13"/>
      <c r="B181" s="13"/>
      <c r="C181" s="13"/>
    </row>
    <row r="182" spans="1:3" ht="13.5" customHeight="1">
      <c r="A182" s="13"/>
      <c r="B182" s="13"/>
      <c r="C182" s="13"/>
    </row>
    <row r="183" spans="1:3" ht="13.5" customHeight="1">
      <c r="A183" s="13"/>
      <c r="B183" s="13"/>
      <c r="C183" s="13"/>
    </row>
    <row r="184" spans="1:3" ht="13.5" customHeight="1">
      <c r="A184" s="13"/>
      <c r="B184" s="13"/>
      <c r="C184" s="13"/>
    </row>
    <row r="185" spans="1:3" ht="13.5" customHeight="1">
      <c r="A185" s="13"/>
      <c r="B185" s="13"/>
      <c r="C185" s="13"/>
    </row>
    <row r="186" spans="1:3" ht="13.5" customHeight="1">
      <c r="A186" s="13"/>
      <c r="B186" s="13"/>
      <c r="C186" s="13"/>
    </row>
    <row r="187" spans="1:3" ht="13.5" customHeight="1">
      <c r="A187" s="13"/>
      <c r="B187" s="13"/>
      <c r="C187" s="13"/>
    </row>
    <row r="188" spans="1:3" ht="13.5" customHeight="1">
      <c r="A188" s="13"/>
      <c r="B188" s="13"/>
      <c r="C188" s="13"/>
    </row>
    <row r="189" spans="1:3" ht="13.5" customHeight="1">
      <c r="A189" s="13"/>
      <c r="B189" s="13"/>
      <c r="C189" s="13"/>
    </row>
    <row r="190" spans="1:3" ht="13.5" customHeight="1">
      <c r="A190" s="13"/>
      <c r="B190" s="13"/>
      <c r="C190" s="13"/>
    </row>
    <row r="191" spans="1:3" ht="13.5" customHeight="1">
      <c r="A191" s="13"/>
      <c r="B191" s="13"/>
      <c r="C191" s="13"/>
    </row>
    <row r="192" spans="1:3" ht="13.5" customHeight="1">
      <c r="A192" s="13"/>
      <c r="B192" s="13"/>
      <c r="C192" s="13"/>
    </row>
    <row r="193" spans="1:3" ht="13.5" customHeight="1">
      <c r="A193" s="13"/>
      <c r="B193" s="13"/>
      <c r="C193" s="13"/>
    </row>
    <row r="194" spans="1:3" ht="13.5" customHeight="1">
      <c r="A194" s="13"/>
      <c r="B194" s="13"/>
      <c r="C194" s="13"/>
    </row>
    <row r="195" spans="1:3" ht="13.5" customHeight="1">
      <c r="A195" s="13"/>
      <c r="B195" s="13"/>
      <c r="C195" s="13"/>
    </row>
    <row r="196" spans="1:3" ht="13.5" customHeight="1">
      <c r="A196" s="13"/>
      <c r="B196" s="13"/>
      <c r="C196" s="13"/>
    </row>
    <row r="197" spans="1:3" ht="13.5" customHeight="1">
      <c r="A197" s="13"/>
      <c r="B197" s="13"/>
      <c r="C197" s="13"/>
    </row>
    <row r="198" spans="1:3" ht="13.5" customHeight="1">
      <c r="A198" s="13"/>
      <c r="B198" s="13"/>
      <c r="C198" s="13"/>
    </row>
    <row r="199" spans="1:3" ht="13.5" customHeight="1">
      <c r="A199" s="13"/>
      <c r="B199" s="13"/>
      <c r="C199" s="13"/>
    </row>
    <row r="200" spans="1:3" ht="13.5" customHeight="1">
      <c r="A200" s="13"/>
      <c r="B200" s="13"/>
      <c r="C200" s="13"/>
    </row>
    <row r="201" spans="1:3" ht="13.5" customHeight="1">
      <c r="A201" s="13"/>
      <c r="B201" s="13"/>
      <c r="C201" s="13"/>
    </row>
    <row r="202" spans="1:3" ht="13.5" customHeight="1">
      <c r="A202" s="13"/>
      <c r="B202" s="13"/>
      <c r="C202" s="13"/>
    </row>
    <row r="203" spans="1:3" ht="13.5" customHeight="1">
      <c r="A203" s="13"/>
      <c r="B203" s="13"/>
      <c r="C203" s="13"/>
    </row>
    <row r="204" spans="1:3" ht="13.5" customHeight="1">
      <c r="A204" s="13"/>
      <c r="B204" s="13"/>
      <c r="C204" s="13"/>
    </row>
    <row r="205" spans="1:3" ht="13.5" customHeight="1">
      <c r="A205" s="13"/>
      <c r="B205" s="13"/>
      <c r="C205" s="13"/>
    </row>
    <row r="206" spans="1:3" ht="13.5" customHeight="1">
      <c r="A206" s="13"/>
      <c r="B206" s="13"/>
      <c r="C206" s="13"/>
    </row>
    <row r="207" spans="1:3" ht="13.5" customHeight="1">
      <c r="A207" s="13"/>
      <c r="B207" s="13"/>
      <c r="C207" s="13"/>
    </row>
    <row r="208" spans="1:3" ht="13.5" customHeight="1">
      <c r="A208" s="13"/>
      <c r="B208" s="13"/>
      <c r="C208" s="13"/>
    </row>
    <row r="209" spans="1:3" ht="13.5" customHeight="1">
      <c r="A209" s="13"/>
      <c r="B209" s="13"/>
      <c r="C209" s="13"/>
    </row>
    <row r="210" spans="1:3" ht="13.5" customHeight="1">
      <c r="A210" s="13"/>
      <c r="B210" s="13"/>
      <c r="C210" s="13"/>
    </row>
    <row r="211" spans="1:3" ht="13.5" customHeight="1">
      <c r="A211" s="13"/>
      <c r="B211" s="13"/>
      <c r="C211" s="13"/>
    </row>
    <row r="212" spans="1:3" ht="13.5" customHeight="1">
      <c r="A212" s="13"/>
      <c r="B212" s="13"/>
      <c r="C212" s="13"/>
    </row>
    <row r="213" spans="1:3" ht="13.5" customHeight="1">
      <c r="A213" s="13"/>
      <c r="B213" s="13"/>
      <c r="C213" s="13"/>
    </row>
    <row r="214" spans="1:3" ht="13.5" customHeight="1">
      <c r="A214" s="13"/>
      <c r="B214" s="13"/>
      <c r="C214" s="13"/>
    </row>
    <row r="215" spans="1:3" ht="13.5" customHeight="1">
      <c r="A215" s="13"/>
      <c r="B215" s="13"/>
      <c r="C215" s="13"/>
    </row>
    <row r="216" spans="1:3" ht="13.5" customHeight="1">
      <c r="A216" s="13"/>
      <c r="B216" s="13"/>
      <c r="C216" s="13"/>
    </row>
    <row r="217" spans="1:3" ht="13.5" customHeight="1">
      <c r="A217" s="13"/>
      <c r="B217" s="13"/>
      <c r="C217" s="13"/>
    </row>
    <row r="218" spans="1:3" ht="13.5" customHeight="1">
      <c r="A218" s="13"/>
      <c r="B218" s="13"/>
      <c r="C218" s="13"/>
    </row>
    <row r="219" spans="1:3" ht="13.5" customHeight="1">
      <c r="A219" s="13"/>
      <c r="B219" s="13"/>
      <c r="C219" s="13"/>
    </row>
    <row r="220" spans="1:3" ht="13.5" customHeight="1">
      <c r="A220" s="13"/>
      <c r="B220" s="13"/>
      <c r="C220" s="13"/>
    </row>
    <row r="221" spans="1:3" ht="13.5" customHeight="1">
      <c r="A221" s="13"/>
      <c r="B221" s="13"/>
      <c r="C221" s="13"/>
    </row>
    <row r="222" spans="1:3" ht="13.5" customHeight="1">
      <c r="A222" s="13"/>
      <c r="B222" s="13"/>
      <c r="C222" s="13"/>
    </row>
    <row r="223" spans="1:3" ht="13.5" customHeight="1">
      <c r="A223" s="13"/>
      <c r="B223" s="13"/>
      <c r="C223" s="13"/>
    </row>
    <row r="224" spans="1:3" ht="13.5" customHeight="1">
      <c r="A224" s="13"/>
      <c r="B224" s="13"/>
      <c r="C224" s="13"/>
    </row>
    <row r="225" spans="1:3" ht="13.5" customHeight="1">
      <c r="A225" s="13"/>
      <c r="B225" s="13"/>
      <c r="C225" s="13"/>
    </row>
    <row r="226" spans="1:3" ht="13.5" customHeight="1">
      <c r="A226" s="13"/>
      <c r="B226" s="13"/>
      <c r="C226" s="13"/>
    </row>
    <row r="227" spans="1:3" ht="13.5" customHeight="1">
      <c r="A227" s="13"/>
      <c r="B227" s="13"/>
      <c r="C227" s="13"/>
    </row>
    <row r="228" spans="1:3" ht="13.5" customHeight="1">
      <c r="A228" s="13"/>
      <c r="B228" s="13"/>
      <c r="C228" s="13"/>
    </row>
    <row r="229" spans="1:3" ht="13.5" customHeight="1">
      <c r="A229" s="13"/>
      <c r="B229" s="13"/>
      <c r="C229" s="13"/>
    </row>
    <row r="230" spans="1:3" ht="13.5" customHeight="1">
      <c r="A230" s="13"/>
      <c r="B230" s="13"/>
      <c r="C230" s="13"/>
    </row>
    <row r="231" spans="1:3" ht="13.5" customHeight="1">
      <c r="A231" s="13"/>
      <c r="B231" s="13"/>
      <c r="C231" s="13"/>
    </row>
    <row r="232" spans="1:3" ht="13.5" customHeight="1">
      <c r="A232" s="13"/>
      <c r="B232" s="13"/>
      <c r="C232" s="13"/>
    </row>
    <row r="233" spans="1:3" ht="13.5" customHeight="1">
      <c r="A233" s="13"/>
      <c r="B233" s="13"/>
      <c r="C233" s="13"/>
    </row>
    <row r="234" spans="1:3" ht="13.5" customHeight="1">
      <c r="A234" s="13"/>
      <c r="B234" s="13"/>
      <c r="C234" s="13"/>
    </row>
    <row r="235" spans="1:3" ht="13.5" customHeight="1">
      <c r="A235" s="13"/>
      <c r="B235" s="13"/>
      <c r="C235" s="13"/>
    </row>
    <row r="236" spans="1:3" ht="13.5" customHeight="1">
      <c r="A236" s="13"/>
      <c r="B236" s="13"/>
      <c r="C236" s="13"/>
    </row>
    <row r="237" spans="1:3" ht="13.5" customHeight="1">
      <c r="A237" s="13"/>
      <c r="B237" s="13"/>
      <c r="C237" s="13"/>
    </row>
    <row r="238" spans="1:3" ht="13.5" customHeight="1">
      <c r="A238" s="13"/>
      <c r="B238" s="13"/>
      <c r="C238" s="13"/>
    </row>
    <row r="239" spans="1:3" ht="13.5" customHeight="1">
      <c r="A239" s="13"/>
      <c r="B239" s="13"/>
      <c r="C239" s="13"/>
    </row>
    <row r="240" spans="1:3" ht="13.5" customHeight="1">
      <c r="A240" s="13"/>
      <c r="B240" s="13"/>
      <c r="C240" s="13"/>
    </row>
    <row r="241" spans="1:3" ht="13.5" customHeight="1">
      <c r="A241" s="13"/>
      <c r="B241" s="13"/>
      <c r="C241" s="13"/>
    </row>
    <row r="242" spans="1:3" ht="13.5" customHeight="1">
      <c r="A242" s="13"/>
      <c r="B242" s="13"/>
      <c r="C242" s="13"/>
    </row>
    <row r="243" spans="1:3" ht="13.5" customHeight="1">
      <c r="A243" s="13"/>
      <c r="B243" s="13"/>
      <c r="C243" s="13"/>
    </row>
    <row r="244" spans="1:3" ht="13.5" customHeight="1">
      <c r="A244" s="13"/>
      <c r="B244" s="13"/>
      <c r="C244" s="13"/>
    </row>
    <row r="245" spans="1:3" ht="13.5" customHeight="1">
      <c r="A245" s="13"/>
      <c r="B245" s="13"/>
      <c r="C245" s="13"/>
    </row>
    <row r="246" spans="1:3" ht="13.5" customHeight="1">
      <c r="A246" s="13"/>
      <c r="B246" s="13"/>
      <c r="C246" s="13"/>
    </row>
    <row r="247" spans="1:3" ht="13.5" customHeight="1">
      <c r="A247" s="13"/>
      <c r="B247" s="13"/>
      <c r="C247" s="13"/>
    </row>
    <row r="248" spans="1:3" ht="13.5" customHeight="1">
      <c r="A248" s="13"/>
      <c r="B248" s="13"/>
      <c r="C248" s="13"/>
    </row>
    <row r="249" spans="1:3" ht="13.5" customHeight="1">
      <c r="A249" s="13"/>
      <c r="B249" s="13"/>
      <c r="C249" s="13"/>
    </row>
    <row r="250" spans="1:3" ht="13.5" customHeight="1">
      <c r="A250" s="13"/>
      <c r="B250" s="13"/>
      <c r="C250" s="13"/>
    </row>
    <row r="251" spans="1:3" ht="13.5" customHeight="1">
      <c r="A251" s="13"/>
      <c r="B251" s="13"/>
      <c r="C251" s="13"/>
    </row>
    <row r="252" spans="1:3" ht="13.5" customHeight="1">
      <c r="A252" s="13"/>
      <c r="B252" s="13"/>
      <c r="C252" s="13"/>
    </row>
    <row r="253" spans="1:3" ht="13.5" customHeight="1">
      <c r="A253" s="13"/>
      <c r="B253" s="13"/>
      <c r="C253" s="13"/>
    </row>
    <row r="254" spans="1:3" ht="13.5" customHeight="1">
      <c r="A254" s="13"/>
      <c r="B254" s="13"/>
      <c r="C254" s="13"/>
    </row>
    <row r="255" spans="1:3" ht="13.5" customHeight="1">
      <c r="A255" s="13"/>
      <c r="B255" s="13"/>
      <c r="C255" s="13"/>
    </row>
    <row r="256" spans="1:3" ht="13.5" customHeight="1">
      <c r="A256" s="13"/>
      <c r="B256" s="13"/>
      <c r="C256" s="13"/>
    </row>
    <row r="257" spans="1:3" ht="13.5" customHeight="1">
      <c r="A257" s="13"/>
      <c r="B257" s="13"/>
      <c r="C257" s="13"/>
    </row>
    <row r="258" spans="1:3" ht="13.5" customHeight="1">
      <c r="A258" s="13"/>
      <c r="B258" s="13"/>
      <c r="C258" s="13"/>
    </row>
    <row r="259" spans="1:3" ht="13.5" customHeight="1">
      <c r="A259" s="13"/>
      <c r="B259" s="13"/>
      <c r="C259" s="13"/>
    </row>
    <row r="260" spans="1:3" ht="13.5" customHeight="1">
      <c r="A260" s="13"/>
      <c r="B260" s="13"/>
      <c r="C260" s="13"/>
    </row>
    <row r="261" spans="1:3" ht="13.5" customHeight="1">
      <c r="A261" s="13"/>
      <c r="B261" s="13"/>
      <c r="C261" s="13"/>
    </row>
    <row r="262" spans="1:3" ht="13.5" customHeight="1">
      <c r="A262" s="13"/>
      <c r="B262" s="13"/>
      <c r="C262" s="13"/>
    </row>
    <row r="263" spans="1:3" ht="13.5" customHeight="1">
      <c r="A263" s="13"/>
      <c r="B263" s="13"/>
      <c r="C263" s="13"/>
    </row>
    <row r="264" spans="1:3" ht="13.5" customHeight="1">
      <c r="A264" s="13"/>
      <c r="B264" s="13"/>
      <c r="C264" s="13"/>
    </row>
    <row r="265" spans="1:3" ht="13.5" customHeight="1">
      <c r="A265" s="13"/>
      <c r="B265" s="13"/>
      <c r="C265" s="13"/>
    </row>
    <row r="266" spans="1:3" ht="13.5" customHeight="1">
      <c r="A266" s="13"/>
      <c r="B266" s="13"/>
      <c r="C266" s="13"/>
    </row>
    <row r="267" spans="1:3" ht="13.5" customHeight="1">
      <c r="A267" s="13"/>
      <c r="B267" s="13"/>
      <c r="C267" s="13"/>
    </row>
    <row r="268" spans="1:3" ht="13.5" customHeight="1">
      <c r="A268" s="13"/>
      <c r="B268" s="13"/>
      <c r="C268" s="13"/>
    </row>
    <row r="269" spans="1:3" ht="13.5" customHeight="1">
      <c r="A269" s="13"/>
      <c r="B269" s="13"/>
      <c r="C269" s="13"/>
    </row>
    <row r="270" spans="1:3" ht="13.5" customHeight="1">
      <c r="A270" s="13"/>
      <c r="B270" s="13"/>
      <c r="C270" s="13"/>
    </row>
    <row r="271" spans="1:3" ht="13.5" customHeight="1">
      <c r="A271" s="13"/>
      <c r="B271" s="13"/>
      <c r="C271" s="13"/>
    </row>
    <row r="272" spans="1:3" ht="13.5" customHeight="1">
      <c r="A272" s="13"/>
      <c r="B272" s="13"/>
      <c r="C272" s="13"/>
    </row>
    <row r="273" spans="1:3" ht="13.5" customHeight="1">
      <c r="A273" s="13"/>
      <c r="B273" s="13"/>
      <c r="C273" s="13"/>
    </row>
    <row r="274" spans="1:3" ht="13.5" customHeight="1">
      <c r="A274" s="13"/>
      <c r="B274" s="13"/>
      <c r="C274" s="13"/>
    </row>
    <row r="275" spans="1:3" ht="13.5" customHeight="1">
      <c r="A275" s="13"/>
      <c r="B275" s="13"/>
      <c r="C275" s="13"/>
    </row>
    <row r="276" spans="1:3" ht="13.5" customHeight="1">
      <c r="A276" s="13"/>
      <c r="B276" s="13"/>
      <c r="C276" s="13"/>
    </row>
    <row r="277" spans="1:3" ht="13.5" customHeight="1">
      <c r="A277" s="13"/>
      <c r="B277" s="13"/>
      <c r="C277" s="13"/>
    </row>
    <row r="278" spans="1:3" ht="13.5" customHeight="1">
      <c r="A278" s="13"/>
      <c r="B278" s="13"/>
      <c r="C278" s="13"/>
    </row>
    <row r="279" spans="1:3" ht="13.5" customHeight="1">
      <c r="A279" s="13"/>
      <c r="B279" s="13"/>
      <c r="C279" s="13"/>
    </row>
    <row r="280" spans="1:3" ht="13.5" customHeight="1">
      <c r="A280" s="13"/>
      <c r="B280" s="13"/>
      <c r="C280" s="13"/>
    </row>
    <row r="281" spans="1:3" ht="13.5" customHeight="1">
      <c r="A281" s="13"/>
      <c r="B281" s="13"/>
      <c r="C281" s="13"/>
    </row>
    <row r="282" spans="1:3" ht="13.5" customHeight="1">
      <c r="A282" s="13"/>
      <c r="B282" s="13"/>
      <c r="C282" s="13"/>
    </row>
    <row r="283" spans="1:3" ht="13.5" customHeight="1">
      <c r="A283" s="13"/>
      <c r="B283" s="13"/>
      <c r="C283" s="13"/>
    </row>
    <row r="284" spans="1:3" ht="13.5" customHeight="1">
      <c r="A284" s="13"/>
      <c r="B284" s="13"/>
      <c r="C284" s="13"/>
    </row>
    <row r="285" spans="1:3" ht="13.5" customHeight="1">
      <c r="A285" s="13"/>
      <c r="B285" s="13"/>
      <c r="C285" s="13"/>
    </row>
    <row r="286" spans="1:3" ht="13.5" customHeight="1">
      <c r="A286" s="13"/>
      <c r="B286" s="13"/>
      <c r="C286" s="13"/>
    </row>
    <row r="287" spans="1:3" ht="13.5" customHeight="1">
      <c r="A287" s="13"/>
      <c r="B287" s="13"/>
      <c r="C287" s="13"/>
    </row>
    <row r="288" spans="1:3" ht="13.5" customHeight="1">
      <c r="A288" s="13"/>
      <c r="B288" s="13"/>
      <c r="C288" s="13"/>
    </row>
    <row r="289" spans="1:3" ht="13.5" customHeight="1">
      <c r="A289" s="13"/>
      <c r="B289" s="13"/>
      <c r="C289" s="13"/>
    </row>
    <row r="290" spans="1:3" ht="13.5" customHeight="1">
      <c r="A290" s="13"/>
      <c r="B290" s="13"/>
      <c r="C290" s="13"/>
    </row>
    <row r="291" spans="1:3" ht="13.5" customHeight="1">
      <c r="A291" s="13"/>
      <c r="B291" s="13"/>
      <c r="C291" s="13"/>
    </row>
    <row r="292" spans="1:3" ht="13.5" customHeight="1">
      <c r="A292" s="13"/>
      <c r="B292" s="13"/>
      <c r="C292" s="13"/>
    </row>
    <row r="293" spans="1:3" ht="13.5" customHeight="1">
      <c r="A293" s="13"/>
      <c r="B293" s="13"/>
      <c r="C293" s="13"/>
    </row>
    <row r="294" spans="1:3" ht="13.5" customHeight="1">
      <c r="A294" s="13"/>
      <c r="B294" s="13"/>
      <c r="C294" s="13"/>
    </row>
    <row r="295" spans="1:3" ht="13.5" customHeight="1">
      <c r="A295" s="13"/>
      <c r="B295" s="13"/>
      <c r="C295" s="13"/>
    </row>
    <row r="296" spans="1:3" ht="13.5" customHeight="1">
      <c r="A296" s="13"/>
      <c r="B296" s="13"/>
      <c r="C296" s="13"/>
    </row>
    <row r="297" spans="1:3" ht="13.5" customHeight="1">
      <c r="A297" s="13"/>
      <c r="B297" s="13"/>
      <c r="C297" s="13"/>
    </row>
    <row r="298" spans="1:3" ht="13.5" customHeight="1">
      <c r="A298" s="13"/>
      <c r="B298" s="13"/>
      <c r="C298" s="13"/>
    </row>
    <row r="299" spans="1:3" ht="13.5" customHeight="1">
      <c r="A299" s="13"/>
      <c r="B299" s="13"/>
      <c r="C299" s="13"/>
    </row>
    <row r="300" spans="1:3" ht="13.5" customHeight="1">
      <c r="A300" s="13"/>
      <c r="B300" s="13"/>
      <c r="C300" s="13"/>
    </row>
    <row r="301" spans="1:3" ht="13.5" customHeight="1">
      <c r="A301" s="13"/>
      <c r="B301" s="13"/>
      <c r="C301" s="13"/>
    </row>
    <row r="302" spans="1:3" ht="13.5" customHeight="1">
      <c r="A302" s="13"/>
      <c r="B302" s="13"/>
      <c r="C302" s="13"/>
    </row>
    <row r="303" spans="1:3" ht="13.5" customHeight="1">
      <c r="A303" s="13"/>
      <c r="B303" s="13"/>
      <c r="C303" s="13"/>
    </row>
    <row r="304" spans="1:3" ht="13.5" customHeight="1">
      <c r="A304" s="13"/>
      <c r="B304" s="13"/>
      <c r="C304" s="13"/>
    </row>
    <row r="305" spans="1:3" ht="13.5" customHeight="1">
      <c r="A305" s="13"/>
      <c r="B305" s="13"/>
      <c r="C305" s="13"/>
    </row>
    <row r="306" spans="1:3" ht="13.5" customHeight="1">
      <c r="A306" s="13"/>
      <c r="B306" s="13"/>
      <c r="C306" s="13"/>
    </row>
    <row r="307" spans="1:3" ht="13.5" customHeight="1">
      <c r="A307" s="13"/>
      <c r="B307" s="13"/>
      <c r="C307" s="13"/>
    </row>
    <row r="308" spans="1:3" ht="13.5" customHeight="1">
      <c r="A308" s="13"/>
      <c r="B308" s="13"/>
      <c r="C308" s="13"/>
    </row>
    <row r="309" spans="1:3" ht="13.5" customHeight="1">
      <c r="A309" s="13"/>
      <c r="B309" s="13"/>
      <c r="C309" s="13"/>
    </row>
    <row r="310" spans="1:3" ht="13.5" customHeight="1">
      <c r="A310" s="13"/>
      <c r="B310" s="13"/>
      <c r="C310" s="13"/>
    </row>
    <row r="311" spans="1:3" ht="13.5" customHeight="1">
      <c r="A311" s="13"/>
      <c r="B311" s="13"/>
      <c r="C311" s="13"/>
    </row>
    <row r="312" spans="1:3" ht="13.5" customHeight="1">
      <c r="A312" s="13"/>
      <c r="B312" s="13"/>
      <c r="C312" s="13"/>
    </row>
    <row r="313" spans="1:3" ht="13.5" customHeight="1">
      <c r="A313" s="13"/>
      <c r="B313" s="13"/>
      <c r="C313" s="13"/>
    </row>
    <row r="314" spans="1:3" ht="13.5" customHeight="1">
      <c r="A314" s="13"/>
      <c r="B314" s="13"/>
      <c r="C314" s="13"/>
    </row>
    <row r="315" spans="1:3" ht="13.5" customHeight="1">
      <c r="A315" s="13"/>
      <c r="B315" s="13"/>
      <c r="C315" s="13"/>
    </row>
    <row r="316" spans="1:3" ht="13.5" customHeight="1">
      <c r="A316" s="13"/>
      <c r="B316" s="13"/>
      <c r="C316" s="13"/>
    </row>
    <row r="317" spans="1:3" ht="13.5" customHeight="1">
      <c r="A317" s="13"/>
      <c r="B317" s="13"/>
      <c r="C317" s="13"/>
    </row>
    <row r="318" spans="1:3" ht="13.5" customHeight="1">
      <c r="A318" s="13"/>
      <c r="B318" s="13"/>
      <c r="C318" s="13"/>
    </row>
    <row r="319" spans="1:3" ht="13.5" customHeight="1">
      <c r="A319" s="13"/>
      <c r="B319" s="13"/>
      <c r="C319" s="13"/>
    </row>
    <row r="320" spans="1:3" ht="13.5" customHeight="1">
      <c r="A320" s="13"/>
      <c r="B320" s="13"/>
      <c r="C320" s="13"/>
    </row>
    <row r="321" spans="1:3" ht="13.5" customHeight="1">
      <c r="A321" s="13"/>
      <c r="B321" s="13"/>
      <c r="C321" s="13"/>
    </row>
    <row r="322" spans="1:3" ht="13.5" customHeight="1">
      <c r="A322" s="13"/>
      <c r="B322" s="13"/>
      <c r="C322" s="13"/>
    </row>
    <row r="323" spans="1:3" ht="13.5" customHeight="1">
      <c r="A323" s="13"/>
      <c r="B323" s="13"/>
      <c r="C323" s="13"/>
    </row>
    <row r="324" spans="1:3" ht="13.5" customHeight="1">
      <c r="A324" s="13"/>
      <c r="B324" s="13"/>
      <c r="C324" s="13"/>
    </row>
    <row r="325" spans="1:3" ht="13.5" customHeight="1">
      <c r="A325" s="13"/>
      <c r="B325" s="13"/>
      <c r="C325" s="13"/>
    </row>
    <row r="326" spans="1:3" ht="13.5" customHeight="1">
      <c r="A326" s="13"/>
      <c r="B326" s="13"/>
      <c r="C326" s="13"/>
    </row>
    <row r="327" spans="1:3" ht="13.5" customHeight="1">
      <c r="A327" s="13"/>
      <c r="B327" s="13"/>
      <c r="C327" s="13"/>
    </row>
    <row r="328" spans="1:3" ht="13.5" customHeight="1">
      <c r="A328" s="13"/>
      <c r="B328" s="13"/>
      <c r="C328" s="13"/>
    </row>
    <row r="329" spans="1:3" ht="13.5" customHeight="1">
      <c r="A329" s="13"/>
      <c r="B329" s="13"/>
      <c r="C329" s="13"/>
    </row>
    <row r="330" spans="1:3" ht="13.5" customHeight="1">
      <c r="A330" s="13"/>
      <c r="B330" s="13"/>
      <c r="C330" s="13"/>
    </row>
    <row r="331" spans="1:3" ht="13.5" customHeight="1">
      <c r="A331" s="13"/>
      <c r="B331" s="13"/>
      <c r="C331" s="13"/>
    </row>
    <row r="332" spans="1:3" ht="13.5" customHeight="1">
      <c r="A332" s="13"/>
      <c r="B332" s="13"/>
      <c r="C332" s="13"/>
    </row>
    <row r="333" spans="1:3" ht="13.5" customHeight="1">
      <c r="A333" s="13"/>
      <c r="B333" s="13"/>
      <c r="C333" s="13"/>
    </row>
    <row r="334" spans="1:3" ht="13.5" customHeight="1">
      <c r="A334" s="13"/>
      <c r="B334" s="13"/>
      <c r="C334" s="13"/>
    </row>
    <row r="335" spans="1:3" ht="13.5" customHeight="1">
      <c r="A335" s="13"/>
      <c r="B335" s="13"/>
      <c r="C335" s="13"/>
    </row>
    <row r="336" spans="1:3" ht="13.5" customHeight="1">
      <c r="A336" s="13"/>
      <c r="B336" s="13"/>
      <c r="C336" s="13"/>
    </row>
    <row r="337" spans="1:3" ht="13.5" customHeight="1">
      <c r="A337" s="13"/>
      <c r="B337" s="13"/>
      <c r="C337" s="13"/>
    </row>
    <row r="338" spans="1:3" ht="13.5" customHeight="1">
      <c r="A338" s="13"/>
      <c r="B338" s="13"/>
      <c r="C338" s="13"/>
    </row>
    <row r="339" spans="1:3" ht="13.5" customHeight="1">
      <c r="A339" s="13"/>
      <c r="B339" s="13"/>
      <c r="C339" s="13"/>
    </row>
    <row r="340" spans="1:3" ht="13.5" customHeight="1">
      <c r="A340" s="13"/>
      <c r="B340" s="13"/>
      <c r="C340" s="13"/>
    </row>
    <row r="341" spans="1:3" ht="13.5" customHeight="1">
      <c r="A341" s="13"/>
      <c r="B341" s="13"/>
      <c r="C341" s="13"/>
    </row>
    <row r="342" spans="1:3" ht="13.5" customHeight="1">
      <c r="A342" s="13"/>
      <c r="B342" s="13"/>
      <c r="C342" s="13"/>
    </row>
    <row r="343" spans="1:3" ht="13.5" customHeight="1">
      <c r="A343" s="13"/>
      <c r="B343" s="13"/>
      <c r="C343" s="13"/>
    </row>
    <row r="344" spans="1:3" ht="13.5" customHeight="1">
      <c r="A344" s="13"/>
      <c r="B344" s="13"/>
      <c r="C344" s="13"/>
    </row>
    <row r="345" spans="1:3" ht="13.5" customHeight="1">
      <c r="A345" s="13"/>
      <c r="B345" s="13"/>
      <c r="C345" s="13"/>
    </row>
    <row r="346" spans="1:3" ht="13.5" customHeight="1">
      <c r="A346" s="13"/>
      <c r="B346" s="13"/>
      <c r="C346" s="13"/>
    </row>
    <row r="347" spans="1:3" ht="13.5" customHeight="1">
      <c r="A347" s="13"/>
      <c r="B347" s="13"/>
      <c r="C347" s="13"/>
    </row>
    <row r="348" spans="1:3" ht="13.5" customHeight="1">
      <c r="A348" s="13"/>
      <c r="B348" s="13"/>
      <c r="C348" s="13"/>
    </row>
    <row r="349" spans="1:3" ht="13.5" customHeight="1">
      <c r="A349" s="13"/>
      <c r="B349" s="13"/>
      <c r="C349" s="13"/>
    </row>
    <row r="350" spans="1:3" ht="13.5" customHeight="1">
      <c r="A350" s="13"/>
      <c r="B350" s="13"/>
      <c r="C350" s="13"/>
    </row>
    <row r="351" spans="1:3" ht="13.5" customHeight="1">
      <c r="A351" s="13"/>
      <c r="B351" s="13"/>
      <c r="C351" s="13"/>
    </row>
    <row r="352" spans="1:3" ht="13.5" customHeight="1">
      <c r="A352" s="13"/>
      <c r="B352" s="13"/>
      <c r="C352" s="13"/>
    </row>
    <row r="353" spans="1:3" ht="13.5" customHeight="1">
      <c r="A353" s="13"/>
      <c r="B353" s="13"/>
      <c r="C353" s="13"/>
    </row>
    <row r="354" spans="1:3" ht="13.5" customHeight="1">
      <c r="A354" s="13"/>
      <c r="B354" s="13"/>
      <c r="C354" s="13"/>
    </row>
    <row r="355" spans="1:3" ht="13.5" customHeight="1">
      <c r="A355" s="13"/>
      <c r="B355" s="13"/>
      <c r="C355" s="13"/>
    </row>
    <row r="356" spans="1:3" ht="13.5" customHeight="1">
      <c r="A356" s="13"/>
      <c r="B356" s="13"/>
      <c r="C356" s="13"/>
    </row>
    <row r="357" spans="1:3" ht="13.5" customHeight="1">
      <c r="A357" s="13"/>
      <c r="B357" s="13"/>
      <c r="C357" s="13"/>
    </row>
    <row r="358" spans="1:3" ht="13.5" customHeight="1">
      <c r="A358" s="13"/>
      <c r="B358" s="13"/>
      <c r="C358" s="13"/>
    </row>
    <row r="359" spans="1:3" ht="13.5" customHeight="1">
      <c r="A359" s="13"/>
      <c r="B359" s="13"/>
      <c r="C359" s="13"/>
    </row>
    <row r="360" spans="1:3" ht="13.5" customHeight="1">
      <c r="A360" s="13"/>
      <c r="B360" s="13"/>
      <c r="C360" s="13"/>
    </row>
    <row r="361" spans="1:3" ht="13.5" customHeight="1">
      <c r="A361" s="13"/>
      <c r="B361" s="13"/>
      <c r="C361" s="13"/>
    </row>
    <row r="362" spans="1:3" ht="13.5" customHeight="1">
      <c r="A362" s="13"/>
      <c r="B362" s="13"/>
      <c r="C362" s="13"/>
    </row>
    <row r="363" spans="1:3" ht="13.5" customHeight="1">
      <c r="A363" s="13"/>
      <c r="B363" s="13"/>
      <c r="C363" s="13"/>
    </row>
    <row r="364" spans="1:3" ht="13.5" customHeight="1">
      <c r="A364" s="13"/>
      <c r="B364" s="13"/>
      <c r="C364" s="13"/>
    </row>
    <row r="365" spans="1:3" ht="13.5" customHeight="1">
      <c r="A365" s="13"/>
      <c r="B365" s="13"/>
      <c r="C365" s="13"/>
    </row>
    <row r="366" spans="1:3" ht="13.5" customHeight="1">
      <c r="A366" s="13"/>
      <c r="B366" s="13"/>
      <c r="C366" s="13"/>
    </row>
    <row r="367" spans="1:3" ht="13.5" customHeight="1">
      <c r="A367" s="13"/>
      <c r="B367" s="13"/>
      <c r="C367" s="13"/>
    </row>
    <row r="368" spans="1:3" ht="13.5" customHeight="1">
      <c r="A368" s="13"/>
      <c r="B368" s="13"/>
      <c r="C368" s="13"/>
    </row>
  </sheetData>
  <mergeCells count="6">
    <mergeCell ref="K9:N9"/>
    <mergeCell ref="K7:N7"/>
    <mergeCell ref="D9:F9"/>
    <mergeCell ref="H7:J7"/>
    <mergeCell ref="D7:F7"/>
    <mergeCell ref="H9:J9"/>
  </mergeCells>
  <printOptions horizontalCentered="1"/>
  <pageMargins left="1" right="1" top="0.5" bottom="0.5" header="0.5" footer="0.5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3"/>
  <sheetViews>
    <sheetView showGridLines="0" zoomScale="75" zoomScaleNormal="75" workbookViewId="0" topLeftCell="A35">
      <selection activeCell="A48" sqref="A48"/>
    </sheetView>
  </sheetViews>
  <sheetFormatPr defaultColWidth="9.140625" defaultRowHeight="13.5" customHeight="1"/>
  <cols>
    <col min="1" max="2" width="2.28125" style="15" customWidth="1"/>
    <col min="3" max="3" width="48.57421875" style="15" customWidth="1"/>
    <col min="4" max="4" width="11.421875" style="17" bestFit="1" customWidth="1"/>
    <col min="5" max="5" width="3.7109375" style="18" customWidth="1"/>
    <col min="6" max="6" width="11.421875" style="17" bestFit="1" customWidth="1"/>
    <col min="7" max="7" width="3.8515625" style="1" customWidth="1"/>
    <col min="8" max="8" width="10.421875" style="1" hidden="1" customWidth="1"/>
    <col min="9" max="9" width="3.28125" style="1" hidden="1" customWidth="1"/>
    <col min="10" max="10" width="10.57421875" style="1" hidden="1" customWidth="1"/>
    <col min="11" max="11" width="12.57421875" style="1" bestFit="1" customWidth="1"/>
    <col min="12" max="12" width="0" style="1" hidden="1" customWidth="1"/>
    <col min="13" max="13" width="12.57421875" style="1" bestFit="1" customWidth="1"/>
    <col min="14" max="16384" width="9.140625" style="1" customWidth="1"/>
  </cols>
  <sheetData>
    <row r="3" spans="1:6" s="2" customFormat="1" ht="18.75" customHeight="1">
      <c r="A3" s="8" t="s">
        <v>59</v>
      </c>
      <c r="B3" s="9"/>
      <c r="C3" s="10"/>
      <c r="D3" s="11"/>
      <c r="E3" s="12"/>
      <c r="F3" s="11"/>
    </row>
    <row r="4" spans="1:6" s="2" customFormat="1" ht="18.75" customHeight="1">
      <c r="A4" s="8" t="s">
        <v>63</v>
      </c>
      <c r="B4" s="9"/>
      <c r="C4" s="10"/>
      <c r="D4" s="12"/>
      <c r="E4" s="12"/>
      <c r="F4" s="12"/>
    </row>
    <row r="5" spans="1:10" s="2" customFormat="1" ht="13.5" customHeight="1" thickBot="1">
      <c r="A5" s="47" t="s">
        <v>8</v>
      </c>
      <c r="B5" s="48"/>
      <c r="C5" s="48"/>
      <c r="D5" s="49"/>
      <c r="E5" s="49"/>
      <c r="F5" s="49"/>
      <c r="G5" s="58"/>
      <c r="H5" s="58"/>
      <c r="I5" s="58"/>
      <c r="J5" s="58"/>
    </row>
    <row r="6" spans="1:13" ht="13.5" customHeight="1">
      <c r="A6" s="13"/>
      <c r="B6" s="13"/>
      <c r="C6" s="13"/>
      <c r="D6" s="89" t="s">
        <v>28</v>
      </c>
      <c r="E6" s="89"/>
      <c r="F6" s="89"/>
      <c r="H6" s="88" t="s">
        <v>32</v>
      </c>
      <c r="I6" s="88"/>
      <c r="J6" s="88"/>
      <c r="K6" s="89" t="s">
        <v>60</v>
      </c>
      <c r="L6" s="89"/>
      <c r="M6" s="89"/>
    </row>
    <row r="7" spans="1:13" ht="13.5" customHeight="1">
      <c r="A7" s="13"/>
      <c r="B7" s="13"/>
      <c r="C7" s="13"/>
      <c r="D7" s="56">
        <v>38135</v>
      </c>
      <c r="E7" s="57"/>
      <c r="F7" s="56">
        <v>37771</v>
      </c>
      <c r="H7" s="56">
        <v>37862</v>
      </c>
      <c r="I7" s="57"/>
      <c r="J7" s="56">
        <v>37498</v>
      </c>
      <c r="K7" s="56">
        <v>38135</v>
      </c>
      <c r="L7" s="57"/>
      <c r="M7" s="56">
        <v>37771</v>
      </c>
    </row>
    <row r="8" spans="1:13" ht="13.5" customHeight="1">
      <c r="A8" s="13"/>
      <c r="B8" s="13"/>
      <c r="C8" s="13"/>
      <c r="D8" s="87" t="s">
        <v>33</v>
      </c>
      <c r="E8" s="87"/>
      <c r="F8" s="87"/>
      <c r="H8" s="87" t="s">
        <v>33</v>
      </c>
      <c r="I8" s="87"/>
      <c r="J8" s="87"/>
      <c r="K8" s="87" t="s">
        <v>33</v>
      </c>
      <c r="L8" s="87"/>
      <c r="M8" s="87"/>
    </row>
    <row r="9" spans="1:10" ht="13.5" customHeight="1">
      <c r="A9" s="16" t="s">
        <v>14</v>
      </c>
      <c r="B9" s="13"/>
      <c r="C9" s="13"/>
      <c r="H9" s="17"/>
      <c r="I9" s="18"/>
      <c r="J9" s="17"/>
    </row>
    <row r="10" spans="1:10" ht="13.5" customHeight="1">
      <c r="A10" s="13"/>
      <c r="B10" s="16" t="s">
        <v>15</v>
      </c>
      <c r="C10" s="13"/>
      <c r="H10" s="17"/>
      <c r="I10" s="18"/>
      <c r="J10" s="17"/>
    </row>
    <row r="11" spans="1:10" ht="13.5" customHeight="1">
      <c r="A11" s="13"/>
      <c r="B11" s="13"/>
      <c r="C11" s="13"/>
      <c r="H11" s="17"/>
      <c r="I11" s="18"/>
      <c r="J11" s="17"/>
    </row>
    <row r="12" spans="1:10" ht="13.5" customHeight="1">
      <c r="A12" s="13" t="s">
        <v>16</v>
      </c>
      <c r="B12" s="13"/>
      <c r="C12" s="13"/>
      <c r="H12" s="17"/>
      <c r="I12" s="18"/>
      <c r="J12" s="17"/>
    </row>
    <row r="13" spans="1:13" ht="13.5" customHeight="1">
      <c r="A13" s="13"/>
      <c r="B13" s="13" t="s">
        <v>71</v>
      </c>
      <c r="C13" s="13"/>
      <c r="D13" s="20">
        <f>'Stmt of Ops'!D30</f>
        <v>1138</v>
      </c>
      <c r="F13" s="20">
        <f>'Stmt of Ops'!F30</f>
        <v>251</v>
      </c>
      <c r="H13" s="20">
        <f>'Stmt of Ops'!H30</f>
        <v>-1902</v>
      </c>
      <c r="I13" s="18"/>
      <c r="J13" s="20">
        <v>207</v>
      </c>
      <c r="K13" s="20">
        <f>'Stmt of Ops'!K30</f>
        <v>-922</v>
      </c>
      <c r="L13" s="20">
        <f>'Stmt of Ops'!L30</f>
        <v>1778</v>
      </c>
      <c r="M13" s="20">
        <f>'Stmt of Ops'!N30</f>
        <v>462</v>
      </c>
    </row>
    <row r="14" spans="1:13" ht="13.5" customHeight="1">
      <c r="A14" s="13"/>
      <c r="B14" s="13" t="s">
        <v>17</v>
      </c>
      <c r="C14" s="13"/>
      <c r="H14" s="17"/>
      <c r="I14" s="18"/>
      <c r="J14" s="17"/>
      <c r="K14" s="17"/>
      <c r="L14" s="17"/>
      <c r="M14" s="17"/>
    </row>
    <row r="15" spans="1:13" ht="13.5" customHeight="1" hidden="1">
      <c r="A15" s="13"/>
      <c r="B15" s="3" t="s">
        <v>57</v>
      </c>
      <c r="C15" s="13"/>
      <c r="D15" s="17">
        <v>0</v>
      </c>
      <c r="F15" s="17">
        <v>0</v>
      </c>
      <c r="H15" s="17">
        <v>2567</v>
      </c>
      <c r="I15" s="18"/>
      <c r="J15" s="17">
        <v>0</v>
      </c>
      <c r="K15" s="17">
        <v>0</v>
      </c>
      <c r="L15" s="17">
        <v>0</v>
      </c>
      <c r="M15" s="17">
        <v>0</v>
      </c>
    </row>
    <row r="16" spans="1:13" ht="13.5" customHeight="1" hidden="1">
      <c r="A16" s="13"/>
      <c r="B16" s="3" t="s">
        <v>44</v>
      </c>
      <c r="C16" s="13"/>
      <c r="D16" s="17">
        <v>0</v>
      </c>
      <c r="F16" s="17">
        <v>0</v>
      </c>
      <c r="H16" s="17">
        <v>0</v>
      </c>
      <c r="I16" s="18"/>
      <c r="J16" s="17">
        <v>0</v>
      </c>
      <c r="K16" s="17">
        <v>0</v>
      </c>
      <c r="L16" s="17">
        <v>0</v>
      </c>
      <c r="M16" s="17">
        <v>0</v>
      </c>
    </row>
    <row r="17" spans="1:13" ht="13.5" customHeight="1">
      <c r="A17" s="13"/>
      <c r="B17" s="3" t="s">
        <v>75</v>
      </c>
      <c r="C17" s="13"/>
      <c r="D17" s="17">
        <v>45</v>
      </c>
      <c r="F17" s="17">
        <v>0</v>
      </c>
      <c r="H17" s="17"/>
      <c r="I17" s="18"/>
      <c r="J17" s="17"/>
      <c r="K17" s="17">
        <v>45</v>
      </c>
      <c r="L17" s="17"/>
      <c r="M17" s="17">
        <v>0</v>
      </c>
    </row>
    <row r="18" spans="1:13" ht="13.5" customHeight="1">
      <c r="A18" s="13"/>
      <c r="B18" s="13" t="s">
        <v>72</v>
      </c>
      <c r="C18" s="13"/>
      <c r="D18" s="11">
        <f>155-12</f>
        <v>143</v>
      </c>
      <c r="F18" s="17">
        <v>0</v>
      </c>
      <c r="G18" s="73"/>
      <c r="H18" s="17">
        <v>71</v>
      </c>
      <c r="I18" s="18"/>
      <c r="J18" s="17">
        <v>0</v>
      </c>
      <c r="K18" s="17">
        <f>56+99</f>
        <v>155</v>
      </c>
      <c r="L18" s="17">
        <v>0</v>
      </c>
      <c r="M18" s="17">
        <v>0</v>
      </c>
    </row>
    <row r="19" spans="1:13" ht="13.5" customHeight="1">
      <c r="A19" s="21"/>
      <c r="B19" s="21" t="s">
        <v>18</v>
      </c>
      <c r="C19" s="21"/>
      <c r="D19" s="24">
        <f>'Stmt of Ops'!D18</f>
        <v>887</v>
      </c>
      <c r="E19" s="23"/>
      <c r="F19" s="24">
        <f>'Stmt of Ops'!F18</f>
        <v>323</v>
      </c>
      <c r="G19" s="73"/>
      <c r="H19" s="24">
        <f>'Stmt of Ops'!H18</f>
        <v>1296</v>
      </c>
      <c r="I19" s="23"/>
      <c r="J19" s="24">
        <v>1075</v>
      </c>
      <c r="K19" s="24">
        <f>'Stmt of Ops'!K18</f>
        <v>1775</v>
      </c>
      <c r="L19" s="24">
        <f>'Stmt of Ops'!L18</f>
        <v>0</v>
      </c>
      <c r="M19" s="24">
        <f>'Stmt of Ops'!N18</f>
        <v>706</v>
      </c>
    </row>
    <row r="20" spans="1:13" ht="16.5" customHeight="1">
      <c r="A20" s="3"/>
      <c r="B20" s="3"/>
      <c r="C20" s="3"/>
      <c r="D20" s="28">
        <f>SUM(D13:D19)</f>
        <v>2213</v>
      </c>
      <c r="E20" s="28"/>
      <c r="F20" s="28">
        <f>SUM(F13:F19)</f>
        <v>574</v>
      </c>
      <c r="G20" s="28"/>
      <c r="H20" s="28">
        <f>SUM(H13:H19)</f>
        <v>2032</v>
      </c>
      <c r="I20" s="28"/>
      <c r="J20" s="28">
        <f>SUM(J13:J19)</f>
        <v>1282</v>
      </c>
      <c r="K20" s="28">
        <f>SUM(K13:K19)</f>
        <v>1053</v>
      </c>
      <c r="L20" s="28">
        <f>SUM(L13:L19)</f>
        <v>1778</v>
      </c>
      <c r="M20" s="28">
        <f>SUM(M13:M19)</f>
        <v>1168</v>
      </c>
    </row>
    <row r="21" spans="1:13" ht="13.5" customHeight="1">
      <c r="A21" s="13"/>
      <c r="B21" s="13"/>
      <c r="C21" s="13"/>
      <c r="D21" s="61"/>
      <c r="G21" s="73"/>
      <c r="H21" s="61"/>
      <c r="I21" s="18"/>
      <c r="J21" s="17"/>
      <c r="K21" s="17"/>
      <c r="L21" s="17"/>
      <c r="M21" s="17"/>
    </row>
    <row r="22" spans="1:13" ht="13.5" customHeight="1">
      <c r="A22" s="21"/>
      <c r="B22" s="21" t="s">
        <v>29</v>
      </c>
      <c r="C22" s="21"/>
      <c r="D22" s="24">
        <f>K22-1406</f>
        <v>-2680</v>
      </c>
      <c r="E22" s="23"/>
      <c r="F22" s="24">
        <v>737</v>
      </c>
      <c r="G22" s="73"/>
      <c r="H22" s="28">
        <f>186-100</f>
        <v>86</v>
      </c>
      <c r="I22" s="23"/>
      <c r="J22" s="24">
        <v>-230</v>
      </c>
      <c r="K22" s="24">
        <v>-1274</v>
      </c>
      <c r="L22" s="24">
        <v>484</v>
      </c>
      <c r="M22" s="24">
        <v>1221</v>
      </c>
    </row>
    <row r="23" spans="1:13" ht="16.5" customHeight="1">
      <c r="A23" s="34"/>
      <c r="B23" s="34"/>
      <c r="C23" s="34"/>
      <c r="D23" s="37">
        <f>SUM(D20:D22)</f>
        <v>-467</v>
      </c>
      <c r="E23" s="36"/>
      <c r="F23" s="37">
        <f>SUM(F20:F22)</f>
        <v>1311</v>
      </c>
      <c r="G23" s="73"/>
      <c r="H23" s="37">
        <f>SUM(H20:H22)</f>
        <v>2118</v>
      </c>
      <c r="I23" s="36"/>
      <c r="J23" s="37">
        <f>SUM(J20:J22)</f>
        <v>1052</v>
      </c>
      <c r="K23" s="37">
        <f>SUM(K20:K22)</f>
        <v>-221</v>
      </c>
      <c r="L23" s="37">
        <f>SUM(L20:L22)</f>
        <v>2262</v>
      </c>
      <c r="M23" s="37">
        <f>SUM(M20:M22)</f>
        <v>2389</v>
      </c>
    </row>
    <row r="24" spans="1:13" ht="13.5" customHeight="1">
      <c r="A24" s="13"/>
      <c r="B24" s="13"/>
      <c r="C24" s="13"/>
      <c r="G24" s="73"/>
      <c r="H24" s="17"/>
      <c r="I24" s="18"/>
      <c r="J24" s="17"/>
      <c r="K24" s="17"/>
      <c r="L24" s="17"/>
      <c r="M24" s="17"/>
    </row>
    <row r="25" spans="1:13" ht="13.5" customHeight="1">
      <c r="A25" s="13" t="s">
        <v>19</v>
      </c>
      <c r="B25" s="13"/>
      <c r="C25" s="13"/>
      <c r="G25" s="73"/>
      <c r="H25" s="17"/>
      <c r="I25" s="18"/>
      <c r="J25" s="17"/>
      <c r="K25" s="17"/>
      <c r="L25" s="17"/>
      <c r="M25" s="17"/>
    </row>
    <row r="26" spans="1:13" ht="13.5" customHeight="1">
      <c r="A26" s="13"/>
      <c r="B26" s="13" t="s">
        <v>20</v>
      </c>
      <c r="C26" s="13"/>
      <c r="D26" s="17">
        <f>-505+299</f>
        <v>-206</v>
      </c>
      <c r="F26" s="17">
        <v>-37</v>
      </c>
      <c r="G26" s="73"/>
      <c r="H26" s="17">
        <f>-1026-22-1</f>
        <v>-1049</v>
      </c>
      <c r="I26" s="18"/>
      <c r="J26" s="17">
        <v>-263</v>
      </c>
      <c r="K26" s="17">
        <v>-505</v>
      </c>
      <c r="L26" s="17">
        <v>-874</v>
      </c>
      <c r="M26" s="17">
        <v>-911</v>
      </c>
    </row>
    <row r="27" spans="1:13" ht="16.5" customHeight="1">
      <c r="A27" s="34"/>
      <c r="B27" s="34"/>
      <c r="C27" s="34"/>
      <c r="D27" s="37">
        <f>SUM(D26:D26)</f>
        <v>-206</v>
      </c>
      <c r="E27" s="36"/>
      <c r="F27" s="37">
        <f>SUM(F26:F26)</f>
        <v>-37</v>
      </c>
      <c r="G27" s="73"/>
      <c r="H27" s="37">
        <f>SUM(H26:H26)</f>
        <v>-1049</v>
      </c>
      <c r="I27" s="36"/>
      <c r="J27" s="37">
        <f>SUM(J26:J26)</f>
        <v>-263</v>
      </c>
      <c r="K27" s="37">
        <f>SUM(K26:K26)</f>
        <v>-505</v>
      </c>
      <c r="L27" s="37">
        <f>SUM(L26:L26)</f>
        <v>-874</v>
      </c>
      <c r="M27" s="37">
        <f>SUM(M26:M26)</f>
        <v>-911</v>
      </c>
    </row>
    <row r="28" spans="1:13" ht="13.5" customHeight="1">
      <c r="A28" s="13"/>
      <c r="B28" s="13"/>
      <c r="C28" s="13"/>
      <c r="G28" s="73"/>
      <c r="H28" s="17"/>
      <c r="I28" s="18"/>
      <c r="J28" s="17"/>
      <c r="K28" s="17"/>
      <c r="L28" s="17"/>
      <c r="M28" s="17"/>
    </row>
    <row r="29" spans="1:13" ht="13.5" customHeight="1">
      <c r="A29" s="13" t="s">
        <v>21</v>
      </c>
      <c r="B29" s="13"/>
      <c r="C29" s="13"/>
      <c r="G29" s="73"/>
      <c r="H29" s="17"/>
      <c r="I29" s="18"/>
      <c r="J29" s="17"/>
      <c r="K29" s="17"/>
      <c r="L29" s="17"/>
      <c r="M29" s="17"/>
    </row>
    <row r="30" spans="1:13" ht="13.5" customHeight="1" hidden="1">
      <c r="A30" s="13"/>
      <c r="B30" s="13" t="s">
        <v>54</v>
      </c>
      <c r="C30" s="13"/>
      <c r="D30" s="17">
        <v>0</v>
      </c>
      <c r="F30" s="17">
        <v>0</v>
      </c>
      <c r="G30" s="73"/>
      <c r="H30" s="17"/>
      <c r="I30" s="18"/>
      <c r="J30" s="17"/>
      <c r="K30" s="17">
        <v>0</v>
      </c>
      <c r="L30" s="17">
        <v>0</v>
      </c>
      <c r="M30" s="17">
        <v>0</v>
      </c>
    </row>
    <row r="31" spans="1:13" ht="13.5" customHeight="1">
      <c r="A31" s="13"/>
      <c r="B31" s="13" t="s">
        <v>58</v>
      </c>
      <c r="C31" s="13"/>
      <c r="D31" s="17">
        <v>0</v>
      </c>
      <c r="F31" s="17">
        <v>-30</v>
      </c>
      <c r="G31" s="73"/>
      <c r="H31" s="17"/>
      <c r="I31" s="18"/>
      <c r="J31" s="17">
        <v>-689</v>
      </c>
      <c r="K31" s="17">
        <v>0</v>
      </c>
      <c r="L31" s="17">
        <v>306</v>
      </c>
      <c r="M31" s="17">
        <v>276</v>
      </c>
    </row>
    <row r="32" spans="1:13" ht="13.5" customHeight="1">
      <c r="A32" s="13"/>
      <c r="B32" s="13" t="s">
        <v>73</v>
      </c>
      <c r="C32" s="13"/>
      <c r="D32" s="17">
        <f>3808-196</f>
        <v>3612</v>
      </c>
      <c r="F32" s="17">
        <v>0</v>
      </c>
      <c r="G32" s="73"/>
      <c r="H32" s="17"/>
      <c r="I32" s="18"/>
      <c r="J32" s="17"/>
      <c r="K32" s="17">
        <v>3612</v>
      </c>
      <c r="L32" s="17"/>
      <c r="M32" s="17">
        <v>0</v>
      </c>
    </row>
    <row r="33" spans="1:13" ht="13.5" customHeight="1" hidden="1">
      <c r="A33" s="13"/>
      <c r="B33" s="13" t="s">
        <v>66</v>
      </c>
      <c r="C33" s="13"/>
      <c r="D33" s="17">
        <v>0</v>
      </c>
      <c r="F33" s="17">
        <v>0</v>
      </c>
      <c r="G33" s="73"/>
      <c r="H33" s="17"/>
      <c r="I33" s="18"/>
      <c r="J33" s="17"/>
      <c r="K33" s="17">
        <v>0</v>
      </c>
      <c r="L33" s="17"/>
      <c r="M33" s="17">
        <v>0</v>
      </c>
    </row>
    <row r="34" spans="1:13" ht="13.5" customHeight="1">
      <c r="A34" s="21"/>
      <c r="B34" s="21" t="s">
        <v>22</v>
      </c>
      <c r="C34" s="21"/>
      <c r="D34" s="17">
        <f>-1740+410</f>
        <v>-1330</v>
      </c>
      <c r="E34" s="23"/>
      <c r="F34" s="24">
        <v>0</v>
      </c>
      <c r="G34" s="73"/>
      <c r="H34" s="17">
        <v>-168</v>
      </c>
      <c r="I34" s="23"/>
      <c r="J34" s="24">
        <v>-100</v>
      </c>
      <c r="K34" s="24">
        <v>-1740</v>
      </c>
      <c r="L34" s="24">
        <v>-100</v>
      </c>
      <c r="M34" s="24">
        <v>-100</v>
      </c>
    </row>
    <row r="35" spans="1:13" ht="16.5" customHeight="1">
      <c r="A35" s="34"/>
      <c r="B35" s="34"/>
      <c r="C35" s="34"/>
      <c r="D35" s="37">
        <f>SUM(D30:D34)</f>
        <v>2282</v>
      </c>
      <c r="E35" s="37"/>
      <c r="F35" s="37">
        <f>SUM(F31:F34)</f>
        <v>-30</v>
      </c>
      <c r="G35" s="73"/>
      <c r="H35" s="37">
        <f>SUM(H34:H34)</f>
        <v>-168</v>
      </c>
      <c r="I35" s="37"/>
      <c r="J35" s="37">
        <f>SUM(J31:J34)</f>
        <v>-789</v>
      </c>
      <c r="K35" s="37">
        <f>SUM(K31:K34)</f>
        <v>1872</v>
      </c>
      <c r="L35" s="37">
        <f>SUM(L31:L34)</f>
        <v>206</v>
      </c>
      <c r="M35" s="37">
        <f>SUM(M31:M34)</f>
        <v>176</v>
      </c>
    </row>
    <row r="36" spans="1:13" ht="13.5" customHeight="1">
      <c r="A36" s="13"/>
      <c r="B36" s="13"/>
      <c r="C36" s="13"/>
      <c r="G36" s="73"/>
      <c r="H36" s="17"/>
      <c r="I36" s="18"/>
      <c r="J36" s="17"/>
      <c r="K36" s="17"/>
      <c r="L36" s="17"/>
      <c r="M36" s="17"/>
    </row>
    <row r="37" spans="1:13" ht="13.5" customHeight="1">
      <c r="A37" s="16" t="s">
        <v>80</v>
      </c>
      <c r="B37" s="13"/>
      <c r="C37" s="13"/>
      <c r="D37" s="17">
        <f>D23+D27+D35</f>
        <v>1609</v>
      </c>
      <c r="E37" s="17"/>
      <c r="F37" s="17">
        <v>1244</v>
      </c>
      <c r="G37" s="73"/>
      <c r="H37" s="17">
        <f>H23+H27+H35</f>
        <v>901</v>
      </c>
      <c r="I37" s="17"/>
      <c r="J37" s="17">
        <f>J23+J27+J35</f>
        <v>0</v>
      </c>
      <c r="K37" s="17">
        <f>K23+K27+K35</f>
        <v>1146</v>
      </c>
      <c r="L37" s="17">
        <f>L23+L27+L35</f>
        <v>1594</v>
      </c>
      <c r="M37" s="17">
        <f>M23+M27+M35</f>
        <v>1654</v>
      </c>
    </row>
    <row r="38" spans="1:13" ht="13.5" customHeight="1">
      <c r="A38" s="16"/>
      <c r="B38" s="13"/>
      <c r="C38" s="13"/>
      <c r="E38" s="17"/>
      <c r="G38" s="73"/>
      <c r="H38" s="17"/>
      <c r="I38" s="17"/>
      <c r="J38" s="17"/>
      <c r="K38" s="17"/>
      <c r="L38" s="17"/>
      <c r="M38" s="17"/>
    </row>
    <row r="39" spans="1:13" ht="13.5" customHeight="1">
      <c r="A39" s="33" t="s">
        <v>82</v>
      </c>
      <c r="B39" s="13"/>
      <c r="C39" s="13"/>
      <c r="E39" s="17"/>
      <c r="G39" s="73"/>
      <c r="H39" s="17"/>
      <c r="I39" s="17"/>
      <c r="J39" s="17"/>
      <c r="K39" s="17"/>
      <c r="L39" s="17"/>
      <c r="M39" s="17"/>
    </row>
    <row r="40" spans="1:13" ht="13.5" customHeight="1">
      <c r="A40" s="86"/>
      <c r="B40" s="45"/>
      <c r="C40" s="45" t="s">
        <v>81</v>
      </c>
      <c r="D40" s="24">
        <v>-424</v>
      </c>
      <c r="E40" s="23"/>
      <c r="F40" s="24">
        <v>410</v>
      </c>
      <c r="G40" s="73"/>
      <c r="H40" s="61">
        <v>0</v>
      </c>
      <c r="I40" s="28"/>
      <c r="J40" s="61">
        <v>0</v>
      </c>
      <c r="K40" s="24">
        <v>39</v>
      </c>
      <c r="L40" s="24">
        <v>0</v>
      </c>
      <c r="M40" s="24">
        <v>0</v>
      </c>
    </row>
    <row r="41" spans="1:13" ht="13.5" customHeight="1">
      <c r="A41" s="33"/>
      <c r="B41" s="13"/>
      <c r="C41" s="13"/>
      <c r="G41" s="73"/>
      <c r="H41" s="17"/>
      <c r="I41" s="18"/>
      <c r="J41" s="17"/>
      <c r="K41" s="17"/>
      <c r="L41" s="17"/>
      <c r="M41" s="17"/>
    </row>
    <row r="42" spans="1:13" ht="13.5" customHeight="1" hidden="1">
      <c r="A42" s="45" t="s">
        <v>43</v>
      </c>
      <c r="B42" s="45"/>
      <c r="C42" s="3"/>
      <c r="D42" s="24">
        <v>0</v>
      </c>
      <c r="E42" s="23"/>
      <c r="F42" s="24">
        <v>0</v>
      </c>
      <c r="G42" s="73"/>
      <c r="H42" s="24">
        <v>-1215</v>
      </c>
      <c r="I42" s="23"/>
      <c r="J42" s="24">
        <v>0</v>
      </c>
      <c r="K42" s="24">
        <v>0</v>
      </c>
      <c r="L42" s="24">
        <v>0</v>
      </c>
      <c r="M42" s="24">
        <v>0</v>
      </c>
    </row>
    <row r="43" spans="1:13" ht="16.5" customHeight="1" thickBot="1">
      <c r="A43" s="46" t="s">
        <v>74</v>
      </c>
      <c r="B43" s="46"/>
      <c r="C43" s="79"/>
      <c r="D43" s="32">
        <f>SUM(D37:D42)</f>
        <v>1185</v>
      </c>
      <c r="E43" s="31"/>
      <c r="F43" s="32">
        <f>SUM(F37:F41)</f>
        <v>1654</v>
      </c>
      <c r="G43" s="80"/>
      <c r="H43" s="32">
        <f>SUM(H37:H42)</f>
        <v>-314</v>
      </c>
      <c r="I43" s="31"/>
      <c r="J43" s="32">
        <f>SUM(J37:J41)</f>
        <v>0</v>
      </c>
      <c r="K43" s="32">
        <f>SUM(K37:K41)</f>
        <v>1185</v>
      </c>
      <c r="L43" s="32">
        <f>SUM(L37:L41)</f>
        <v>1594</v>
      </c>
      <c r="M43" s="32">
        <f>SUM(M37:M41)</f>
        <v>1654</v>
      </c>
    </row>
    <row r="44" spans="1:10" ht="13.5" customHeight="1" thickTop="1">
      <c r="A44" s="13"/>
      <c r="B44" s="13"/>
      <c r="C44" s="13"/>
      <c r="G44" s="73"/>
      <c r="H44" s="17"/>
      <c r="I44" s="18"/>
      <c r="J44" s="17"/>
    </row>
    <row r="45" spans="1:10" ht="13.5" customHeight="1" hidden="1">
      <c r="A45" s="13" t="s">
        <v>23</v>
      </c>
      <c r="B45" s="13"/>
      <c r="C45" s="13"/>
      <c r="H45" s="17"/>
      <c r="I45" s="18"/>
      <c r="J45" s="17"/>
    </row>
    <row r="46" spans="1:10" ht="13.5" customHeight="1" hidden="1">
      <c r="A46" s="13"/>
      <c r="B46" s="13" t="s">
        <v>24</v>
      </c>
      <c r="C46" s="13"/>
      <c r="D46" s="20">
        <v>29</v>
      </c>
      <c r="E46" s="43"/>
      <c r="F46" s="20">
        <v>0</v>
      </c>
      <c r="H46" s="20">
        <v>29</v>
      </c>
      <c r="I46" s="43"/>
      <c r="J46" s="20">
        <v>0</v>
      </c>
    </row>
    <row r="47" spans="1:10" ht="13.5" customHeight="1" hidden="1">
      <c r="A47" s="13"/>
      <c r="B47" s="13" t="s">
        <v>45</v>
      </c>
      <c r="C47" s="13"/>
      <c r="D47" s="20">
        <v>32</v>
      </c>
      <c r="E47" s="43"/>
      <c r="F47" s="20">
        <v>55</v>
      </c>
      <c r="H47" s="20">
        <v>503</v>
      </c>
      <c r="I47" s="43"/>
      <c r="J47" s="20">
        <v>715</v>
      </c>
    </row>
    <row r="48" spans="1:3" ht="13.5" customHeight="1">
      <c r="A48" s="16"/>
      <c r="B48" s="13"/>
      <c r="C48" s="13"/>
    </row>
    <row r="49" spans="1:13" ht="13.5" customHeight="1">
      <c r="A49" s="13"/>
      <c r="B49" s="13"/>
      <c r="C49" s="13"/>
      <c r="M49" s="83"/>
    </row>
    <row r="50" spans="1:11" ht="13.5" customHeight="1">
      <c r="A50" s="13"/>
      <c r="B50" s="13"/>
      <c r="C50" s="13"/>
      <c r="K50" s="83"/>
    </row>
    <row r="51" spans="1:3" ht="13.5" customHeight="1">
      <c r="A51" s="13"/>
      <c r="B51" s="13"/>
      <c r="C51" s="13"/>
    </row>
    <row r="52" spans="1:3" ht="13.5" customHeight="1">
      <c r="A52" s="13"/>
      <c r="B52" s="13"/>
      <c r="C52" s="13"/>
    </row>
    <row r="53" spans="1:3" ht="13.5" customHeight="1">
      <c r="A53" s="13"/>
      <c r="B53" s="13"/>
      <c r="C53" s="13"/>
    </row>
    <row r="54" spans="1:3" ht="13.5" customHeight="1">
      <c r="A54" s="13"/>
      <c r="B54" s="13"/>
      <c r="C54" s="13"/>
    </row>
    <row r="55" spans="1:3" ht="13.5" customHeight="1">
      <c r="A55" s="13"/>
      <c r="B55" s="13"/>
      <c r="C55" s="13"/>
    </row>
    <row r="56" spans="1:3" ht="13.5" customHeight="1">
      <c r="A56" s="13"/>
      <c r="B56" s="13"/>
      <c r="C56" s="13"/>
    </row>
    <row r="57" spans="1:3" ht="13.5" customHeight="1">
      <c r="A57" s="13"/>
      <c r="B57" s="13"/>
      <c r="C57" s="13"/>
    </row>
    <row r="58" spans="1:3" ht="13.5" customHeight="1">
      <c r="A58" s="13"/>
      <c r="B58" s="13"/>
      <c r="C58" s="13"/>
    </row>
    <row r="59" spans="1:3" ht="13.5" customHeight="1">
      <c r="A59" s="13"/>
      <c r="B59" s="13"/>
      <c r="C59" s="13"/>
    </row>
    <row r="60" spans="1:3" ht="13.5" customHeight="1">
      <c r="A60" s="13"/>
      <c r="B60" s="13"/>
      <c r="C60" s="13"/>
    </row>
    <row r="61" spans="1:3" ht="13.5" customHeight="1">
      <c r="A61" s="13"/>
      <c r="B61" s="13"/>
      <c r="C61" s="13"/>
    </row>
    <row r="62" spans="1:3" ht="13.5" customHeight="1">
      <c r="A62" s="13"/>
      <c r="B62" s="13"/>
      <c r="C62" s="13"/>
    </row>
    <row r="63" spans="1:3" ht="13.5" customHeight="1">
      <c r="A63" s="13"/>
      <c r="B63" s="13"/>
      <c r="C63" s="13"/>
    </row>
    <row r="64" spans="1:3" ht="13.5" customHeight="1">
      <c r="A64" s="13"/>
      <c r="B64" s="13"/>
      <c r="C64" s="13"/>
    </row>
    <row r="65" spans="1:3" ht="13.5" customHeight="1">
      <c r="A65" s="13"/>
      <c r="B65" s="13"/>
      <c r="C65" s="13"/>
    </row>
    <row r="66" spans="1:3" ht="13.5" customHeight="1">
      <c r="A66" s="13"/>
      <c r="B66" s="13"/>
      <c r="C66" s="13"/>
    </row>
    <row r="67" spans="1:3" ht="13.5" customHeight="1">
      <c r="A67" s="13"/>
      <c r="B67" s="13"/>
      <c r="C67" s="13"/>
    </row>
    <row r="68" spans="1:3" ht="13.5" customHeight="1">
      <c r="A68" s="13"/>
      <c r="B68" s="13"/>
      <c r="C68" s="13"/>
    </row>
    <row r="69" spans="1:3" ht="13.5" customHeight="1">
      <c r="A69" s="13"/>
      <c r="B69" s="13"/>
      <c r="C69" s="13"/>
    </row>
    <row r="70" spans="1:3" ht="13.5" customHeight="1">
      <c r="A70" s="13"/>
      <c r="B70" s="13"/>
      <c r="C70" s="13"/>
    </row>
    <row r="71" spans="1:3" ht="13.5" customHeight="1">
      <c r="A71" s="13"/>
      <c r="B71" s="13"/>
      <c r="C71" s="13"/>
    </row>
    <row r="72" spans="1:3" ht="13.5" customHeight="1">
      <c r="A72" s="13"/>
      <c r="B72" s="13"/>
      <c r="C72" s="13"/>
    </row>
    <row r="73" spans="1:3" ht="13.5" customHeight="1">
      <c r="A73" s="13"/>
      <c r="B73" s="13"/>
      <c r="C73" s="13"/>
    </row>
    <row r="74" spans="1:3" ht="13.5" customHeight="1">
      <c r="A74" s="13"/>
      <c r="B74" s="13"/>
      <c r="C74" s="13"/>
    </row>
    <row r="75" spans="1:3" ht="13.5" customHeight="1">
      <c r="A75" s="13"/>
      <c r="B75" s="13"/>
      <c r="C75" s="13"/>
    </row>
    <row r="76" spans="1:3" ht="13.5" customHeight="1">
      <c r="A76" s="13"/>
      <c r="B76" s="13"/>
      <c r="C76" s="13"/>
    </row>
    <row r="77" spans="1:3" ht="13.5" customHeight="1">
      <c r="A77" s="13"/>
      <c r="B77" s="13"/>
      <c r="C77" s="13"/>
    </row>
    <row r="78" spans="1:3" ht="13.5" customHeight="1">
      <c r="A78" s="13"/>
      <c r="B78" s="13"/>
      <c r="C78" s="13"/>
    </row>
    <row r="79" spans="1:3" ht="13.5" customHeight="1">
      <c r="A79" s="13"/>
      <c r="B79" s="13"/>
      <c r="C79" s="13"/>
    </row>
    <row r="80" spans="1:3" ht="13.5" customHeight="1">
      <c r="A80" s="13"/>
      <c r="B80" s="13"/>
      <c r="C80" s="13"/>
    </row>
    <row r="81" spans="1:3" ht="13.5" customHeight="1">
      <c r="A81" s="13"/>
      <c r="B81" s="13"/>
      <c r="C81" s="13"/>
    </row>
    <row r="82" spans="1:3" ht="13.5" customHeight="1">
      <c r="A82" s="13"/>
      <c r="B82" s="13"/>
      <c r="C82" s="13"/>
    </row>
    <row r="83" spans="1:3" ht="13.5" customHeight="1">
      <c r="A83" s="13"/>
      <c r="B83" s="13"/>
      <c r="C83" s="13"/>
    </row>
    <row r="84" spans="1:3" ht="13.5" customHeight="1">
      <c r="A84" s="13"/>
      <c r="B84" s="13"/>
      <c r="C84" s="13"/>
    </row>
    <row r="85" spans="1:3" ht="13.5" customHeight="1">
      <c r="A85" s="13"/>
      <c r="B85" s="13"/>
      <c r="C85" s="13"/>
    </row>
    <row r="86" spans="1:3" ht="13.5" customHeight="1">
      <c r="A86" s="13"/>
      <c r="B86" s="13"/>
      <c r="C86" s="13"/>
    </row>
    <row r="87" spans="1:3" ht="13.5" customHeight="1">
      <c r="A87" s="13"/>
      <c r="B87" s="13"/>
      <c r="C87" s="13"/>
    </row>
    <row r="88" spans="1:3" ht="13.5" customHeight="1">
      <c r="A88" s="13"/>
      <c r="B88" s="13"/>
      <c r="C88" s="13"/>
    </row>
    <row r="89" spans="1:3" ht="13.5" customHeight="1">
      <c r="A89" s="13"/>
      <c r="B89" s="13"/>
      <c r="C89" s="13"/>
    </row>
    <row r="90" spans="1:3" ht="13.5" customHeight="1">
      <c r="A90" s="13"/>
      <c r="B90" s="13"/>
      <c r="C90" s="13"/>
    </row>
    <row r="91" spans="1:3" ht="13.5" customHeight="1">
      <c r="A91" s="13"/>
      <c r="B91" s="13"/>
      <c r="C91" s="13"/>
    </row>
    <row r="92" spans="1:3" ht="13.5" customHeight="1">
      <c r="A92" s="13"/>
      <c r="B92" s="13"/>
      <c r="C92" s="13"/>
    </row>
    <row r="93" spans="1:3" ht="13.5" customHeight="1">
      <c r="A93" s="13"/>
      <c r="B93" s="13"/>
      <c r="C93" s="13"/>
    </row>
    <row r="94" spans="1:3" ht="13.5" customHeight="1">
      <c r="A94" s="13"/>
      <c r="B94" s="13"/>
      <c r="C94" s="13"/>
    </row>
    <row r="95" spans="1:3" ht="13.5" customHeight="1">
      <c r="A95" s="13"/>
      <c r="B95" s="13"/>
      <c r="C95" s="13"/>
    </row>
    <row r="96" spans="1:3" ht="13.5" customHeight="1">
      <c r="A96" s="13"/>
      <c r="B96" s="13"/>
      <c r="C96" s="13"/>
    </row>
    <row r="97" spans="1:3" ht="13.5" customHeight="1">
      <c r="A97" s="13"/>
      <c r="B97" s="13"/>
      <c r="C97" s="13"/>
    </row>
    <row r="98" spans="1:3" ht="13.5" customHeight="1">
      <c r="A98" s="13"/>
      <c r="B98" s="13"/>
      <c r="C98" s="13"/>
    </row>
    <row r="99" spans="1:3" ht="13.5" customHeight="1">
      <c r="A99" s="13"/>
      <c r="B99" s="13"/>
      <c r="C99" s="13"/>
    </row>
    <row r="100" spans="1:3" ht="13.5" customHeight="1">
      <c r="A100" s="13"/>
      <c r="B100" s="13"/>
      <c r="C100" s="13"/>
    </row>
    <row r="101" spans="1:3" ht="13.5" customHeight="1">
      <c r="A101" s="13"/>
      <c r="B101" s="13"/>
      <c r="C101" s="13"/>
    </row>
    <row r="102" spans="1:3" ht="13.5" customHeight="1">
      <c r="A102" s="13"/>
      <c r="B102" s="13"/>
      <c r="C102" s="13"/>
    </row>
    <row r="103" spans="1:3" ht="13.5" customHeight="1">
      <c r="A103" s="13"/>
      <c r="B103" s="13"/>
      <c r="C103" s="13"/>
    </row>
    <row r="104" spans="1:3" ht="13.5" customHeight="1">
      <c r="A104" s="13"/>
      <c r="B104" s="13"/>
      <c r="C104" s="13"/>
    </row>
    <row r="105" spans="1:3" ht="13.5" customHeight="1">
      <c r="A105" s="13"/>
      <c r="B105" s="13"/>
      <c r="C105" s="13"/>
    </row>
    <row r="106" spans="1:3" ht="13.5" customHeight="1">
      <c r="A106" s="13"/>
      <c r="B106" s="13"/>
      <c r="C106" s="13"/>
    </row>
    <row r="107" spans="1:3" ht="13.5" customHeight="1">
      <c r="A107" s="13"/>
      <c r="B107" s="13"/>
      <c r="C107" s="13"/>
    </row>
    <row r="108" spans="1:3" ht="13.5" customHeight="1">
      <c r="A108" s="13"/>
      <c r="B108" s="13"/>
      <c r="C108" s="13"/>
    </row>
    <row r="109" spans="1:3" ht="13.5" customHeight="1">
      <c r="A109" s="13"/>
      <c r="B109" s="13"/>
      <c r="C109" s="13"/>
    </row>
    <row r="110" spans="1:3" ht="13.5" customHeight="1">
      <c r="A110" s="13"/>
      <c r="B110" s="13"/>
      <c r="C110" s="13"/>
    </row>
    <row r="111" spans="1:3" ht="13.5" customHeight="1">
      <c r="A111" s="13"/>
      <c r="B111" s="13"/>
      <c r="C111" s="13"/>
    </row>
    <row r="112" spans="1:3" ht="13.5" customHeight="1">
      <c r="A112" s="13"/>
      <c r="B112" s="13"/>
      <c r="C112" s="13"/>
    </row>
    <row r="113" spans="1:3" ht="13.5" customHeight="1">
      <c r="A113" s="13"/>
      <c r="B113" s="13"/>
      <c r="C113" s="13"/>
    </row>
    <row r="114" spans="1:3" ht="13.5" customHeight="1">
      <c r="A114" s="13"/>
      <c r="B114" s="13"/>
      <c r="C114" s="13"/>
    </row>
    <row r="115" spans="1:3" ht="13.5" customHeight="1">
      <c r="A115" s="13"/>
      <c r="B115" s="13"/>
      <c r="C115" s="13"/>
    </row>
    <row r="116" spans="1:3" ht="13.5" customHeight="1">
      <c r="A116" s="13"/>
      <c r="B116" s="13"/>
      <c r="C116" s="13"/>
    </row>
    <row r="117" spans="1:3" ht="13.5" customHeight="1">
      <c r="A117" s="13"/>
      <c r="B117" s="13"/>
      <c r="C117" s="13"/>
    </row>
    <row r="118" spans="1:3" ht="13.5" customHeight="1">
      <c r="A118" s="13"/>
      <c r="B118" s="13"/>
      <c r="C118" s="13"/>
    </row>
    <row r="119" spans="1:3" ht="13.5" customHeight="1">
      <c r="A119" s="13"/>
      <c r="B119" s="13"/>
      <c r="C119" s="13"/>
    </row>
    <row r="120" spans="1:3" ht="13.5" customHeight="1">
      <c r="A120" s="13"/>
      <c r="B120" s="13"/>
      <c r="C120" s="13"/>
    </row>
    <row r="121" spans="1:3" ht="13.5" customHeight="1">
      <c r="A121" s="13"/>
      <c r="B121" s="13"/>
      <c r="C121" s="13"/>
    </row>
    <row r="122" spans="1:3" ht="13.5" customHeight="1">
      <c r="A122" s="13"/>
      <c r="B122" s="13"/>
      <c r="C122" s="13"/>
    </row>
    <row r="123" spans="1:3" ht="13.5" customHeight="1">
      <c r="A123" s="13"/>
      <c r="B123" s="13"/>
      <c r="C123" s="13"/>
    </row>
    <row r="124" spans="1:3" ht="13.5" customHeight="1">
      <c r="A124" s="13"/>
      <c r="B124" s="13"/>
      <c r="C124" s="13"/>
    </row>
    <row r="125" spans="1:3" ht="13.5" customHeight="1">
      <c r="A125" s="13"/>
      <c r="B125" s="13"/>
      <c r="C125" s="13"/>
    </row>
    <row r="126" spans="1:3" ht="13.5" customHeight="1">
      <c r="A126" s="13"/>
      <c r="B126" s="13"/>
      <c r="C126" s="13"/>
    </row>
    <row r="127" spans="1:3" ht="13.5" customHeight="1">
      <c r="A127" s="13"/>
      <c r="B127" s="13"/>
      <c r="C127" s="13"/>
    </row>
    <row r="128" spans="1:3" ht="13.5" customHeight="1">
      <c r="A128" s="13"/>
      <c r="B128" s="13"/>
      <c r="C128" s="13"/>
    </row>
    <row r="129" spans="1:3" ht="13.5" customHeight="1">
      <c r="A129" s="13"/>
      <c r="B129" s="13"/>
      <c r="C129" s="13"/>
    </row>
    <row r="130" spans="1:3" ht="13.5" customHeight="1">
      <c r="A130" s="13"/>
      <c r="B130" s="13"/>
      <c r="C130" s="13"/>
    </row>
    <row r="131" spans="1:3" ht="13.5" customHeight="1">
      <c r="A131" s="13"/>
      <c r="B131" s="13"/>
      <c r="C131" s="13"/>
    </row>
    <row r="132" spans="1:3" ht="13.5" customHeight="1">
      <c r="A132" s="13"/>
      <c r="B132" s="13"/>
      <c r="C132" s="13"/>
    </row>
    <row r="133" spans="1:3" ht="13.5" customHeight="1">
      <c r="A133" s="13"/>
      <c r="B133" s="13"/>
      <c r="C133" s="13"/>
    </row>
    <row r="134" spans="1:3" ht="13.5" customHeight="1">
      <c r="A134" s="13"/>
      <c r="B134" s="13"/>
      <c r="C134" s="13"/>
    </row>
    <row r="135" spans="1:3" ht="13.5" customHeight="1">
      <c r="A135" s="13"/>
      <c r="B135" s="13"/>
      <c r="C135" s="13"/>
    </row>
    <row r="136" spans="1:3" ht="13.5" customHeight="1">
      <c r="A136" s="13"/>
      <c r="B136" s="13"/>
      <c r="C136" s="13"/>
    </row>
    <row r="137" spans="1:3" ht="13.5" customHeight="1">
      <c r="A137" s="13"/>
      <c r="B137" s="13"/>
      <c r="C137" s="13"/>
    </row>
    <row r="138" spans="1:3" ht="13.5" customHeight="1">
      <c r="A138" s="13"/>
      <c r="B138" s="13"/>
      <c r="C138" s="13"/>
    </row>
    <row r="139" spans="1:3" ht="13.5" customHeight="1">
      <c r="A139" s="13"/>
      <c r="B139" s="13"/>
      <c r="C139" s="13"/>
    </row>
    <row r="140" spans="1:3" ht="13.5" customHeight="1">
      <c r="A140" s="13"/>
      <c r="B140" s="13"/>
      <c r="C140" s="13"/>
    </row>
    <row r="141" spans="1:3" ht="13.5" customHeight="1">
      <c r="A141" s="13"/>
      <c r="B141" s="13"/>
      <c r="C141" s="13"/>
    </row>
    <row r="142" spans="1:3" ht="13.5" customHeight="1">
      <c r="A142" s="13"/>
      <c r="B142" s="13"/>
      <c r="C142" s="13"/>
    </row>
    <row r="143" spans="1:3" ht="13.5" customHeight="1">
      <c r="A143" s="13"/>
      <c r="B143" s="13"/>
      <c r="C143" s="13"/>
    </row>
    <row r="144" spans="1:3" ht="13.5" customHeight="1">
      <c r="A144" s="13"/>
      <c r="B144" s="13"/>
      <c r="C144" s="13"/>
    </row>
    <row r="145" spans="1:3" ht="13.5" customHeight="1">
      <c r="A145" s="13"/>
      <c r="B145" s="13"/>
      <c r="C145" s="13"/>
    </row>
    <row r="146" spans="1:3" ht="13.5" customHeight="1">
      <c r="A146" s="13"/>
      <c r="B146" s="13"/>
      <c r="C146" s="13"/>
    </row>
    <row r="147" spans="1:3" ht="13.5" customHeight="1">
      <c r="A147" s="13"/>
      <c r="B147" s="13"/>
      <c r="C147" s="13"/>
    </row>
    <row r="148" spans="1:3" ht="13.5" customHeight="1">
      <c r="A148" s="13"/>
      <c r="B148" s="13"/>
      <c r="C148" s="13"/>
    </row>
    <row r="149" spans="1:3" ht="13.5" customHeight="1">
      <c r="A149" s="13"/>
      <c r="B149" s="13"/>
      <c r="C149" s="13"/>
    </row>
    <row r="150" spans="1:3" ht="13.5" customHeight="1">
      <c r="A150" s="13"/>
      <c r="B150" s="13"/>
      <c r="C150" s="13"/>
    </row>
    <row r="151" spans="1:3" ht="13.5" customHeight="1">
      <c r="A151" s="13"/>
      <c r="B151" s="13"/>
      <c r="C151" s="13"/>
    </row>
    <row r="152" spans="1:3" ht="13.5" customHeight="1">
      <c r="A152" s="13"/>
      <c r="B152" s="13"/>
      <c r="C152" s="13"/>
    </row>
    <row r="153" spans="1:3" ht="13.5" customHeight="1">
      <c r="A153" s="13"/>
      <c r="B153" s="13"/>
      <c r="C153" s="13"/>
    </row>
    <row r="154" spans="1:3" ht="13.5" customHeight="1">
      <c r="A154" s="13"/>
      <c r="B154" s="13"/>
      <c r="C154" s="13"/>
    </row>
    <row r="155" spans="1:3" ht="13.5" customHeight="1">
      <c r="A155" s="13"/>
      <c r="B155" s="13"/>
      <c r="C155" s="13"/>
    </row>
    <row r="156" spans="1:3" ht="13.5" customHeight="1">
      <c r="A156" s="13"/>
      <c r="B156" s="13"/>
      <c r="C156" s="13"/>
    </row>
    <row r="157" spans="1:3" ht="13.5" customHeight="1">
      <c r="A157" s="13"/>
      <c r="B157" s="13"/>
      <c r="C157" s="13"/>
    </row>
    <row r="158" spans="1:3" ht="13.5" customHeight="1">
      <c r="A158" s="13"/>
      <c r="B158" s="13"/>
      <c r="C158" s="13"/>
    </row>
    <row r="159" spans="1:3" ht="13.5" customHeight="1">
      <c r="A159" s="13"/>
      <c r="B159" s="13"/>
      <c r="C159" s="13"/>
    </row>
    <row r="160" spans="1:3" ht="13.5" customHeight="1">
      <c r="A160" s="13"/>
      <c r="B160" s="13"/>
      <c r="C160" s="13"/>
    </row>
    <row r="161" spans="1:3" ht="13.5" customHeight="1">
      <c r="A161" s="13"/>
      <c r="B161" s="13"/>
      <c r="C161" s="13"/>
    </row>
    <row r="162" spans="1:3" ht="13.5" customHeight="1">
      <c r="A162" s="13"/>
      <c r="B162" s="13"/>
      <c r="C162" s="13"/>
    </row>
    <row r="163" spans="1:3" ht="13.5" customHeight="1">
      <c r="A163" s="13"/>
      <c r="B163" s="13"/>
      <c r="C163" s="13"/>
    </row>
    <row r="164" spans="1:3" ht="13.5" customHeight="1">
      <c r="A164" s="13"/>
      <c r="B164" s="13"/>
      <c r="C164" s="13"/>
    </row>
    <row r="165" spans="1:3" ht="13.5" customHeight="1">
      <c r="A165" s="13"/>
      <c r="B165" s="13"/>
      <c r="C165" s="13"/>
    </row>
    <row r="166" spans="1:3" ht="13.5" customHeight="1">
      <c r="A166" s="13"/>
      <c r="B166" s="13"/>
      <c r="C166" s="13"/>
    </row>
    <row r="167" spans="1:3" ht="13.5" customHeight="1">
      <c r="A167" s="13"/>
      <c r="B167" s="13"/>
      <c r="C167" s="13"/>
    </row>
    <row r="168" spans="1:3" ht="13.5" customHeight="1">
      <c r="A168" s="13"/>
      <c r="B168" s="13"/>
      <c r="C168" s="13"/>
    </row>
    <row r="169" spans="1:3" ht="13.5" customHeight="1">
      <c r="A169" s="13"/>
      <c r="B169" s="13"/>
      <c r="C169" s="13"/>
    </row>
    <row r="170" spans="1:3" ht="13.5" customHeight="1">
      <c r="A170" s="13"/>
      <c r="B170" s="13"/>
      <c r="C170" s="13"/>
    </row>
    <row r="171" spans="1:3" ht="13.5" customHeight="1">
      <c r="A171" s="13"/>
      <c r="B171" s="13"/>
      <c r="C171" s="13"/>
    </row>
    <row r="172" spans="1:3" ht="13.5" customHeight="1">
      <c r="A172" s="13"/>
      <c r="B172" s="13"/>
      <c r="C172" s="13"/>
    </row>
    <row r="173" spans="1:3" ht="13.5" customHeight="1">
      <c r="A173" s="13"/>
      <c r="B173" s="13"/>
      <c r="C173" s="13"/>
    </row>
    <row r="174" spans="1:3" ht="13.5" customHeight="1">
      <c r="A174" s="13"/>
      <c r="B174" s="13"/>
      <c r="C174" s="13"/>
    </row>
    <row r="175" spans="1:3" ht="13.5" customHeight="1">
      <c r="A175" s="13"/>
      <c r="B175" s="13"/>
      <c r="C175" s="13"/>
    </row>
    <row r="176" spans="1:3" ht="13.5" customHeight="1">
      <c r="A176" s="13"/>
      <c r="B176" s="13"/>
      <c r="C176" s="13"/>
    </row>
    <row r="177" spans="1:3" ht="13.5" customHeight="1">
      <c r="A177" s="13"/>
      <c r="B177" s="13"/>
      <c r="C177" s="13"/>
    </row>
    <row r="178" spans="1:3" ht="13.5" customHeight="1">
      <c r="A178" s="13"/>
      <c r="B178" s="13"/>
      <c r="C178" s="13"/>
    </row>
    <row r="179" spans="1:3" ht="13.5" customHeight="1">
      <c r="A179" s="13"/>
      <c r="B179" s="13"/>
      <c r="C179" s="13"/>
    </row>
    <row r="180" spans="1:3" ht="13.5" customHeight="1">
      <c r="A180" s="13"/>
      <c r="B180" s="13"/>
      <c r="C180" s="13"/>
    </row>
    <row r="181" spans="1:3" ht="13.5" customHeight="1">
      <c r="A181" s="13"/>
      <c r="B181" s="13"/>
      <c r="C181" s="13"/>
    </row>
    <row r="182" spans="1:3" ht="13.5" customHeight="1">
      <c r="A182" s="13"/>
      <c r="B182" s="13"/>
      <c r="C182" s="13"/>
    </row>
    <row r="183" spans="1:3" ht="13.5" customHeight="1">
      <c r="A183" s="13"/>
      <c r="B183" s="13"/>
      <c r="C183" s="13"/>
    </row>
    <row r="184" spans="1:3" ht="13.5" customHeight="1">
      <c r="A184" s="13"/>
      <c r="B184" s="13"/>
      <c r="C184" s="13"/>
    </row>
    <row r="185" spans="1:3" ht="13.5" customHeight="1">
      <c r="A185" s="13"/>
      <c r="B185" s="13"/>
      <c r="C185" s="13"/>
    </row>
    <row r="186" spans="1:3" ht="13.5" customHeight="1">
      <c r="A186" s="13"/>
      <c r="B186" s="13"/>
      <c r="C186" s="13"/>
    </row>
    <row r="187" spans="1:3" ht="13.5" customHeight="1">
      <c r="A187" s="13"/>
      <c r="B187" s="13"/>
      <c r="C187" s="13"/>
    </row>
    <row r="188" spans="1:3" ht="13.5" customHeight="1">
      <c r="A188" s="13"/>
      <c r="B188" s="13"/>
      <c r="C188" s="13"/>
    </row>
    <row r="189" spans="1:3" ht="13.5" customHeight="1">
      <c r="A189" s="13"/>
      <c r="B189" s="13"/>
      <c r="C189" s="13"/>
    </row>
    <row r="190" spans="1:3" ht="13.5" customHeight="1">
      <c r="A190" s="13"/>
      <c r="B190" s="13"/>
      <c r="C190" s="13"/>
    </row>
    <row r="191" spans="1:3" ht="13.5" customHeight="1">
      <c r="A191" s="13"/>
      <c r="B191" s="13"/>
      <c r="C191" s="13"/>
    </row>
    <row r="192" spans="1:3" ht="13.5" customHeight="1">
      <c r="A192" s="13"/>
      <c r="B192" s="13"/>
      <c r="C192" s="13"/>
    </row>
    <row r="193" spans="1:3" ht="13.5" customHeight="1">
      <c r="A193" s="13"/>
      <c r="B193" s="13"/>
      <c r="C193" s="13"/>
    </row>
    <row r="194" spans="1:3" ht="13.5" customHeight="1">
      <c r="A194" s="13"/>
      <c r="B194" s="13"/>
      <c r="C194" s="13"/>
    </row>
    <row r="195" spans="1:3" ht="13.5" customHeight="1">
      <c r="A195" s="13"/>
      <c r="B195" s="13"/>
      <c r="C195" s="13"/>
    </row>
    <row r="196" spans="1:3" ht="13.5" customHeight="1">
      <c r="A196" s="13"/>
      <c r="B196" s="13"/>
      <c r="C196" s="13"/>
    </row>
    <row r="197" spans="1:3" ht="13.5" customHeight="1">
      <c r="A197" s="13"/>
      <c r="B197" s="13"/>
      <c r="C197" s="13"/>
    </row>
    <row r="198" spans="1:3" ht="13.5" customHeight="1">
      <c r="A198" s="13"/>
      <c r="B198" s="13"/>
      <c r="C198" s="13"/>
    </row>
    <row r="199" spans="1:3" ht="13.5" customHeight="1">
      <c r="A199" s="13"/>
      <c r="B199" s="13"/>
      <c r="C199" s="13"/>
    </row>
    <row r="200" spans="1:3" ht="13.5" customHeight="1">
      <c r="A200" s="13"/>
      <c r="B200" s="13"/>
      <c r="C200" s="13"/>
    </row>
    <row r="201" spans="1:3" ht="13.5" customHeight="1">
      <c r="A201" s="13"/>
      <c r="B201" s="13"/>
      <c r="C201" s="13"/>
    </row>
    <row r="202" spans="1:3" ht="13.5" customHeight="1">
      <c r="A202" s="13"/>
      <c r="B202" s="13"/>
      <c r="C202" s="13"/>
    </row>
    <row r="203" spans="1:3" ht="13.5" customHeight="1">
      <c r="A203" s="13"/>
      <c r="B203" s="13"/>
      <c r="C203" s="13"/>
    </row>
    <row r="204" spans="1:3" ht="13.5" customHeight="1">
      <c r="A204" s="13"/>
      <c r="B204" s="13"/>
      <c r="C204" s="13"/>
    </row>
    <row r="205" spans="1:3" ht="13.5" customHeight="1">
      <c r="A205" s="13"/>
      <c r="B205" s="13"/>
      <c r="C205" s="13"/>
    </row>
    <row r="206" spans="1:3" ht="13.5" customHeight="1">
      <c r="A206" s="13"/>
      <c r="B206" s="13"/>
      <c r="C206" s="13"/>
    </row>
    <row r="207" spans="1:3" ht="13.5" customHeight="1">
      <c r="A207" s="13"/>
      <c r="B207" s="13"/>
      <c r="C207" s="13"/>
    </row>
    <row r="208" spans="1:3" ht="13.5" customHeight="1">
      <c r="A208" s="13"/>
      <c r="B208" s="13"/>
      <c r="C208" s="13"/>
    </row>
    <row r="209" spans="1:3" ht="13.5" customHeight="1">
      <c r="A209" s="13"/>
      <c r="B209" s="13"/>
      <c r="C209" s="13"/>
    </row>
    <row r="210" spans="1:3" ht="13.5" customHeight="1">
      <c r="A210" s="13"/>
      <c r="B210" s="13"/>
      <c r="C210" s="13"/>
    </row>
    <row r="211" spans="1:3" ht="13.5" customHeight="1">
      <c r="A211" s="13"/>
      <c r="B211" s="13"/>
      <c r="C211" s="13"/>
    </row>
    <row r="212" spans="1:3" ht="13.5" customHeight="1">
      <c r="A212" s="13"/>
      <c r="B212" s="13"/>
      <c r="C212" s="13"/>
    </row>
    <row r="213" spans="1:3" ht="13.5" customHeight="1">
      <c r="A213" s="13"/>
      <c r="B213" s="13"/>
      <c r="C213" s="13"/>
    </row>
    <row r="214" spans="1:3" ht="13.5" customHeight="1">
      <c r="A214" s="13"/>
      <c r="B214" s="13"/>
      <c r="C214" s="13"/>
    </row>
    <row r="215" spans="1:3" ht="13.5" customHeight="1">
      <c r="A215" s="13"/>
      <c r="B215" s="13"/>
      <c r="C215" s="13"/>
    </row>
    <row r="216" spans="1:3" ht="13.5" customHeight="1">
      <c r="A216" s="13"/>
      <c r="B216" s="13"/>
      <c r="C216" s="13"/>
    </row>
    <row r="217" spans="1:3" ht="13.5" customHeight="1">
      <c r="A217" s="13"/>
      <c r="B217" s="13"/>
      <c r="C217" s="13"/>
    </row>
    <row r="218" spans="1:3" ht="13.5" customHeight="1">
      <c r="A218" s="13"/>
      <c r="B218" s="13"/>
      <c r="C218" s="13"/>
    </row>
    <row r="219" spans="1:3" ht="13.5" customHeight="1">
      <c r="A219" s="13"/>
      <c r="B219" s="13"/>
      <c r="C219" s="13"/>
    </row>
    <row r="220" spans="1:3" ht="13.5" customHeight="1">
      <c r="A220" s="13"/>
      <c r="B220" s="13"/>
      <c r="C220" s="13"/>
    </row>
    <row r="221" spans="1:3" ht="13.5" customHeight="1">
      <c r="A221" s="13"/>
      <c r="B221" s="13"/>
      <c r="C221" s="13"/>
    </row>
    <row r="222" spans="1:3" ht="13.5" customHeight="1">
      <c r="A222" s="13"/>
      <c r="B222" s="13"/>
      <c r="C222" s="13"/>
    </row>
    <row r="223" spans="1:3" ht="13.5" customHeight="1">
      <c r="A223" s="13"/>
      <c r="B223" s="13"/>
      <c r="C223" s="13"/>
    </row>
    <row r="224" spans="1:3" ht="13.5" customHeight="1">
      <c r="A224" s="13"/>
      <c r="B224" s="13"/>
      <c r="C224" s="13"/>
    </row>
    <row r="225" spans="1:3" ht="13.5" customHeight="1">
      <c r="A225" s="13"/>
      <c r="B225" s="13"/>
      <c r="C225" s="13"/>
    </row>
    <row r="226" spans="1:3" ht="13.5" customHeight="1">
      <c r="A226" s="13"/>
      <c r="B226" s="13"/>
      <c r="C226" s="13"/>
    </row>
    <row r="227" spans="1:3" ht="13.5" customHeight="1">
      <c r="A227" s="13"/>
      <c r="B227" s="13"/>
      <c r="C227" s="13"/>
    </row>
    <row r="228" spans="1:3" ht="13.5" customHeight="1">
      <c r="A228" s="13"/>
      <c r="B228" s="13"/>
      <c r="C228" s="13"/>
    </row>
    <row r="229" spans="1:3" ht="13.5" customHeight="1">
      <c r="A229" s="13"/>
      <c r="B229" s="13"/>
      <c r="C229" s="13"/>
    </row>
    <row r="230" spans="1:3" ht="13.5" customHeight="1">
      <c r="A230" s="13"/>
      <c r="B230" s="13"/>
      <c r="C230" s="13"/>
    </row>
    <row r="231" spans="1:3" ht="13.5" customHeight="1">
      <c r="A231" s="13"/>
      <c r="B231" s="13"/>
      <c r="C231" s="13"/>
    </row>
    <row r="232" spans="1:3" ht="13.5" customHeight="1">
      <c r="A232" s="13"/>
      <c r="B232" s="13"/>
      <c r="C232" s="13"/>
    </row>
    <row r="233" spans="1:3" ht="13.5" customHeight="1">
      <c r="A233" s="13"/>
      <c r="B233" s="13"/>
      <c r="C233" s="13"/>
    </row>
    <row r="234" spans="1:3" ht="13.5" customHeight="1">
      <c r="A234" s="13"/>
      <c r="B234" s="13"/>
      <c r="C234" s="13"/>
    </row>
    <row r="235" spans="1:3" ht="13.5" customHeight="1">
      <c r="A235" s="13"/>
      <c r="B235" s="13"/>
      <c r="C235" s="13"/>
    </row>
    <row r="236" spans="1:3" ht="13.5" customHeight="1">
      <c r="A236" s="13"/>
      <c r="B236" s="13"/>
      <c r="C236" s="13"/>
    </row>
    <row r="237" spans="1:3" ht="13.5" customHeight="1">
      <c r="A237" s="13"/>
      <c r="B237" s="13"/>
      <c r="C237" s="13"/>
    </row>
    <row r="238" spans="1:3" ht="13.5" customHeight="1">
      <c r="A238" s="13"/>
      <c r="B238" s="13"/>
      <c r="C238" s="13"/>
    </row>
    <row r="239" spans="1:3" ht="13.5" customHeight="1">
      <c r="A239" s="13"/>
      <c r="B239" s="13"/>
      <c r="C239" s="13"/>
    </row>
    <row r="240" spans="1:3" ht="13.5" customHeight="1">
      <c r="A240" s="13"/>
      <c r="B240" s="13"/>
      <c r="C240" s="13"/>
    </row>
    <row r="241" spans="1:3" ht="13.5" customHeight="1">
      <c r="A241" s="13"/>
      <c r="B241" s="13"/>
      <c r="C241" s="13"/>
    </row>
    <row r="242" spans="1:3" ht="13.5" customHeight="1">
      <c r="A242" s="13"/>
      <c r="B242" s="13"/>
      <c r="C242" s="13"/>
    </row>
    <row r="243" spans="1:3" ht="13.5" customHeight="1">
      <c r="A243" s="13"/>
      <c r="B243" s="13"/>
      <c r="C243" s="13"/>
    </row>
    <row r="244" spans="1:3" ht="13.5" customHeight="1">
      <c r="A244" s="13"/>
      <c r="B244" s="13"/>
      <c r="C244" s="13"/>
    </row>
    <row r="245" spans="1:3" ht="13.5" customHeight="1">
      <c r="A245" s="13"/>
      <c r="B245" s="13"/>
      <c r="C245" s="13"/>
    </row>
    <row r="246" spans="1:3" ht="13.5" customHeight="1">
      <c r="A246" s="13"/>
      <c r="B246" s="13"/>
      <c r="C246" s="13"/>
    </row>
    <row r="247" spans="1:3" ht="13.5" customHeight="1">
      <c r="A247" s="13"/>
      <c r="B247" s="13"/>
      <c r="C247" s="13"/>
    </row>
    <row r="248" spans="1:3" ht="13.5" customHeight="1">
      <c r="A248" s="13"/>
      <c r="B248" s="13"/>
      <c r="C248" s="13"/>
    </row>
    <row r="249" spans="1:3" ht="13.5" customHeight="1">
      <c r="A249" s="13"/>
      <c r="B249" s="13"/>
      <c r="C249" s="13"/>
    </row>
    <row r="250" spans="1:3" ht="13.5" customHeight="1">
      <c r="A250" s="13"/>
      <c r="B250" s="13"/>
      <c r="C250" s="13"/>
    </row>
    <row r="251" spans="1:3" ht="13.5" customHeight="1">
      <c r="A251" s="13"/>
      <c r="B251" s="13"/>
      <c r="C251" s="13"/>
    </row>
    <row r="252" spans="1:3" ht="13.5" customHeight="1">
      <c r="A252" s="13"/>
      <c r="B252" s="13"/>
      <c r="C252" s="13"/>
    </row>
    <row r="253" spans="1:3" ht="13.5" customHeight="1">
      <c r="A253" s="13"/>
      <c r="B253" s="13"/>
      <c r="C253" s="13"/>
    </row>
    <row r="254" spans="1:3" ht="13.5" customHeight="1">
      <c r="A254" s="13"/>
      <c r="B254" s="13"/>
      <c r="C254" s="13"/>
    </row>
    <row r="255" spans="1:3" ht="13.5" customHeight="1">
      <c r="A255" s="13"/>
      <c r="B255" s="13"/>
      <c r="C255" s="13"/>
    </row>
    <row r="256" spans="1:3" ht="13.5" customHeight="1">
      <c r="A256" s="13"/>
      <c r="B256" s="13"/>
      <c r="C256" s="13"/>
    </row>
    <row r="257" spans="1:3" ht="13.5" customHeight="1">
      <c r="A257" s="13"/>
      <c r="B257" s="13"/>
      <c r="C257" s="13"/>
    </row>
    <row r="258" spans="1:3" ht="13.5" customHeight="1">
      <c r="A258" s="13"/>
      <c r="B258" s="13"/>
      <c r="C258" s="13"/>
    </row>
    <row r="259" spans="1:3" ht="13.5" customHeight="1">
      <c r="A259" s="13"/>
      <c r="B259" s="13"/>
      <c r="C259" s="13"/>
    </row>
    <row r="260" spans="1:3" ht="13.5" customHeight="1">
      <c r="A260" s="13"/>
      <c r="B260" s="13"/>
      <c r="C260" s="13"/>
    </row>
    <row r="261" spans="1:3" ht="13.5" customHeight="1">
      <c r="A261" s="13"/>
      <c r="B261" s="13"/>
      <c r="C261" s="13"/>
    </row>
    <row r="262" spans="1:3" ht="13.5" customHeight="1">
      <c r="A262" s="13"/>
      <c r="B262" s="13"/>
      <c r="C262" s="13"/>
    </row>
    <row r="263" spans="1:3" ht="13.5" customHeight="1">
      <c r="A263" s="13"/>
      <c r="B263" s="13"/>
      <c r="C263" s="13"/>
    </row>
    <row r="264" spans="1:3" ht="13.5" customHeight="1">
      <c r="A264" s="13"/>
      <c r="B264" s="13"/>
      <c r="C264" s="13"/>
    </row>
    <row r="265" spans="1:3" ht="13.5" customHeight="1">
      <c r="A265" s="13"/>
      <c r="B265" s="13"/>
      <c r="C265" s="13"/>
    </row>
    <row r="266" spans="1:3" ht="13.5" customHeight="1">
      <c r="A266" s="13"/>
      <c r="B266" s="13"/>
      <c r="C266" s="13"/>
    </row>
    <row r="267" spans="1:3" ht="13.5" customHeight="1">
      <c r="A267" s="13"/>
      <c r="B267" s="13"/>
      <c r="C267" s="13"/>
    </row>
    <row r="268" spans="1:3" ht="13.5" customHeight="1">
      <c r="A268" s="13"/>
      <c r="B268" s="13"/>
      <c r="C268" s="13"/>
    </row>
    <row r="269" spans="1:3" ht="13.5" customHeight="1">
      <c r="A269" s="13"/>
      <c r="B269" s="13"/>
      <c r="C269" s="13"/>
    </row>
    <row r="270" spans="1:3" ht="13.5" customHeight="1">
      <c r="A270" s="13"/>
      <c r="B270" s="13"/>
      <c r="C270" s="13"/>
    </row>
    <row r="271" spans="1:3" ht="13.5" customHeight="1">
      <c r="A271" s="13"/>
      <c r="B271" s="13"/>
      <c r="C271" s="13"/>
    </row>
    <row r="272" spans="1:3" ht="13.5" customHeight="1">
      <c r="A272" s="13"/>
      <c r="B272" s="13"/>
      <c r="C272" s="13"/>
    </row>
    <row r="273" spans="1:3" ht="13.5" customHeight="1">
      <c r="A273" s="13"/>
      <c r="B273" s="13"/>
      <c r="C273" s="13"/>
    </row>
    <row r="274" spans="1:3" ht="13.5" customHeight="1">
      <c r="A274" s="13"/>
      <c r="B274" s="13"/>
      <c r="C274" s="13"/>
    </row>
    <row r="275" spans="1:3" ht="13.5" customHeight="1">
      <c r="A275" s="13"/>
      <c r="B275" s="13"/>
      <c r="C275" s="13"/>
    </row>
    <row r="276" spans="1:3" ht="13.5" customHeight="1">
      <c r="A276" s="13"/>
      <c r="B276" s="13"/>
      <c r="C276" s="13"/>
    </row>
    <row r="277" spans="1:3" ht="13.5" customHeight="1">
      <c r="A277" s="13"/>
      <c r="B277" s="13"/>
      <c r="C277" s="13"/>
    </row>
    <row r="278" spans="1:3" ht="13.5" customHeight="1">
      <c r="A278" s="13"/>
      <c r="B278" s="13"/>
      <c r="C278" s="13"/>
    </row>
    <row r="279" spans="1:3" ht="13.5" customHeight="1">
      <c r="A279" s="13"/>
      <c r="B279" s="13"/>
      <c r="C279" s="13"/>
    </row>
    <row r="280" spans="1:3" ht="13.5" customHeight="1">
      <c r="A280" s="13"/>
      <c r="B280" s="13"/>
      <c r="C280" s="13"/>
    </row>
    <row r="281" spans="1:3" ht="13.5" customHeight="1">
      <c r="A281" s="13"/>
      <c r="B281" s="13"/>
      <c r="C281" s="13"/>
    </row>
    <row r="282" spans="1:3" ht="13.5" customHeight="1">
      <c r="A282" s="13"/>
      <c r="B282" s="13"/>
      <c r="C282" s="13"/>
    </row>
    <row r="283" spans="1:3" ht="13.5" customHeight="1">
      <c r="A283" s="13"/>
      <c r="B283" s="13"/>
      <c r="C283" s="13"/>
    </row>
  </sheetData>
  <mergeCells count="6">
    <mergeCell ref="D6:F6"/>
    <mergeCell ref="H6:J6"/>
    <mergeCell ref="H8:J8"/>
    <mergeCell ref="K6:M6"/>
    <mergeCell ref="K8:M8"/>
    <mergeCell ref="D8:F8"/>
  </mergeCells>
  <printOptions horizontalCentered="1"/>
  <pageMargins left="1" right="1" top="0.5" bottom="0.5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Toronto Practice Office</dc:creator>
  <cp:keywords/>
  <dc:description/>
  <cp:lastModifiedBy>Janet</cp:lastModifiedBy>
  <cp:lastPrinted>2004-07-06T21:04:17Z</cp:lastPrinted>
  <dcterms:created xsi:type="dcterms:W3CDTF">1999-11-30T19:47:18Z</dcterms:created>
  <dcterms:modified xsi:type="dcterms:W3CDTF">2004-07-06T21:08:54Z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-995460508</vt:i4>
  </property>
  <property fmtid="{D5CDD505-2E9C-101B-9397-08002B2CF9AE}" pid="3" name="_EmailSubject">
    <vt:lpwstr/>
  </property>
  <property fmtid="{D5CDD505-2E9C-101B-9397-08002B2CF9AE}" pid="4" name="_AuthorEmail">
    <vt:lpwstr>JoeR@circtwrld.com</vt:lpwstr>
  </property>
  <property fmtid="{D5CDD505-2E9C-101B-9397-08002B2CF9AE}" pid="5" name="_AuthorEmailDisplayName">
    <vt:lpwstr>Joe Ricci</vt:lpwstr>
  </property>
  <property fmtid="{D5CDD505-2E9C-101B-9397-08002B2CF9AE}" pid="6" name="_ReviewingToolsShownOnce">
    <vt:lpwstr/>
  </property>
</Properties>
</file>